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960" windowHeight="11745"/>
  </bookViews>
  <sheets>
    <sheet name="Příloha č. 1 - hlavní činnost" sheetId="1" r:id="rId1"/>
    <sheet name="Příloha č. 2 - doplň. činnost" sheetId="2" r:id="rId2"/>
  </sheets>
  <definedNames>
    <definedName name="_xlnm.Print_Titles" localSheetId="0">'Příloha č. 1 - hlavní činnost'!$8:$8</definedName>
    <definedName name="_xlnm.Print_Titles" localSheetId="1">'Příloha č. 2 - doplň. činnost'!$8:$8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E67" i="1"/>
  <c r="F83" i="1"/>
  <c r="E83" i="1"/>
  <c r="G19" i="2"/>
  <c r="F19" i="2"/>
  <c r="E19" i="2"/>
  <c r="G17" i="2"/>
  <c r="F17" i="2"/>
  <c r="E17" i="2"/>
  <c r="G26" i="2" l="1"/>
  <c r="F26" i="2"/>
  <c r="E26" i="2"/>
  <c r="G21" i="2"/>
  <c r="F21" i="2"/>
  <c r="E21" i="2"/>
  <c r="G15" i="2"/>
  <c r="F15" i="2"/>
  <c r="E15" i="2"/>
  <c r="G24" i="2"/>
  <c r="F24" i="2"/>
  <c r="E24" i="2"/>
  <c r="G11" i="2"/>
  <c r="F11" i="2"/>
  <c r="E11" i="2"/>
  <c r="G28" i="2" l="1"/>
  <c r="F28" i="2"/>
  <c r="E27" i="2"/>
  <c r="F27" i="2"/>
  <c r="G27" i="2"/>
  <c r="E28" i="2"/>
  <c r="G81" i="1"/>
  <c r="F81" i="1"/>
  <c r="E81" i="1"/>
  <c r="G72" i="1"/>
  <c r="F72" i="1"/>
  <c r="E72" i="1"/>
  <c r="G65" i="1"/>
  <c r="F65" i="1"/>
  <c r="E65" i="1"/>
  <c r="G76" i="1"/>
  <c r="F76" i="1"/>
  <c r="E76" i="1"/>
  <c r="G74" i="1"/>
  <c r="F74" i="1"/>
  <c r="E74" i="1"/>
  <c r="G61" i="1"/>
  <c r="F61" i="1"/>
  <c r="E61" i="1"/>
  <c r="G57" i="1"/>
  <c r="F57" i="1"/>
  <c r="E57" i="1"/>
  <c r="G59" i="1"/>
  <c r="F59" i="1"/>
  <c r="E59" i="1"/>
  <c r="G53" i="1"/>
  <c r="F53" i="1"/>
  <c r="E53" i="1"/>
  <c r="G51" i="1"/>
  <c r="F51" i="1"/>
  <c r="E51" i="1"/>
  <c r="G49" i="1"/>
  <c r="F49" i="1"/>
  <c r="E49" i="1"/>
  <c r="G46" i="1"/>
  <c r="F46" i="1"/>
  <c r="E46" i="1"/>
  <c r="G42" i="1"/>
  <c r="F42" i="1"/>
  <c r="E42" i="1"/>
  <c r="G30" i="1"/>
  <c r="F30" i="1"/>
  <c r="E30" i="1"/>
  <c r="G28" i="1"/>
  <c r="F28" i="1"/>
  <c r="E28" i="1"/>
  <c r="G26" i="1"/>
  <c r="F26" i="1"/>
  <c r="E26" i="1"/>
  <c r="G22" i="1"/>
  <c r="F22" i="1"/>
  <c r="E22" i="1"/>
  <c r="G29" i="2" l="1"/>
  <c r="G83" i="1"/>
  <c r="F29" i="2"/>
  <c r="E29" i="2"/>
  <c r="E82" i="1"/>
  <c r="F82" i="1"/>
  <c r="G82" i="1"/>
  <c r="F84" i="1" l="1"/>
  <c r="G84" i="1"/>
  <c r="E84" i="1"/>
</calcChain>
</file>

<file path=xl/sharedStrings.xml><?xml version="1.0" encoding="utf-8"?>
<sst xmlns="http://schemas.openxmlformats.org/spreadsheetml/2006/main" count="226" uniqueCount="171">
  <si>
    <t>PČ</t>
  </si>
  <si>
    <t>SÚ</t>
  </si>
  <si>
    <t>Sk-AÚ</t>
  </si>
  <si>
    <t>Název skupiny analytického účtu</t>
  </si>
  <si>
    <t>501-031</t>
  </si>
  <si>
    <t>knihy, učebnice, pomůcky, DVD, CD, odborná literatura</t>
  </si>
  <si>
    <t>501-032</t>
  </si>
  <si>
    <t>ochranné pomůcky, pracovní obuv, oděv</t>
  </si>
  <si>
    <t>501-033</t>
  </si>
  <si>
    <t>ŠJ - spotřeba potravin</t>
  </si>
  <si>
    <t>501-034</t>
  </si>
  <si>
    <t>čistící, úklidové a hygienické prostředky</t>
  </si>
  <si>
    <t>501-035</t>
  </si>
  <si>
    <t>ŠJ - čistící, úklidové a hygienické prostředky</t>
  </si>
  <si>
    <t>501-036</t>
  </si>
  <si>
    <t>léky, zdravotnický materiál</t>
  </si>
  <si>
    <t>501-037</t>
  </si>
  <si>
    <t>předplatné, noviny, časopisy</t>
  </si>
  <si>
    <t>501-038</t>
  </si>
  <si>
    <t>materiál na opravy</t>
  </si>
  <si>
    <t>501-040</t>
  </si>
  <si>
    <t>pohonné hmoty</t>
  </si>
  <si>
    <t>501-041</t>
  </si>
  <si>
    <t>tonery, kopírování, kancelářský papír</t>
  </si>
  <si>
    <t>501-042</t>
  </si>
  <si>
    <t>kancelářské potřeby, reklamní předměty</t>
  </si>
  <si>
    <t>501-043</t>
  </si>
  <si>
    <t>DDHM - podrozvahová evidence</t>
  </si>
  <si>
    <t>501-044</t>
  </si>
  <si>
    <t>Náklady 1</t>
  </si>
  <si>
    <t>501 - Spotřeba materiálu</t>
  </si>
  <si>
    <t>502-031</t>
  </si>
  <si>
    <t>elektřina</t>
  </si>
  <si>
    <t>502-032</t>
  </si>
  <si>
    <t>voda (vodné, stočné)</t>
  </si>
  <si>
    <t>502-033</t>
  </si>
  <si>
    <t>plyn</t>
  </si>
  <si>
    <t>502 - Spotřeba energie</t>
  </si>
  <si>
    <t>511-031</t>
  </si>
  <si>
    <t>opravy a údržba (též malířské, zahradnické práce atd.)</t>
  </si>
  <si>
    <t>511 - Opravy a udržování</t>
  </si>
  <si>
    <t>512-031</t>
  </si>
  <si>
    <t>cestovné</t>
  </si>
  <si>
    <t>512 - Cestovné</t>
  </si>
  <si>
    <t>518-031</t>
  </si>
  <si>
    <t>poštovné, kurýrní služby</t>
  </si>
  <si>
    <t>518-032</t>
  </si>
  <si>
    <t>telefonní poplatky</t>
  </si>
  <si>
    <t>518-033</t>
  </si>
  <si>
    <t>internet</t>
  </si>
  <si>
    <t>518-034</t>
  </si>
  <si>
    <t>softwarové služby, servis PC</t>
  </si>
  <si>
    <t>518-035</t>
  </si>
  <si>
    <t>kurzy, školení a vzdělávání</t>
  </si>
  <si>
    <t>518-036</t>
  </si>
  <si>
    <t>poradenské a právní služby, zpracování mezd, účetnictví</t>
  </si>
  <si>
    <t>518-037</t>
  </si>
  <si>
    <t>peněžní služby (bankovní poplatky)</t>
  </si>
  <si>
    <t>518-038</t>
  </si>
  <si>
    <t>likvidace odpadu</t>
  </si>
  <si>
    <t>518-039</t>
  </si>
  <si>
    <t>revize a servis</t>
  </si>
  <si>
    <t>518-040</t>
  </si>
  <si>
    <t>ostraha objektů</t>
  </si>
  <si>
    <t>518-041</t>
  </si>
  <si>
    <t>nákup služeb - ostatní</t>
  </si>
  <si>
    <t>518 - Ostatní služby</t>
  </si>
  <si>
    <t>521-031</t>
  </si>
  <si>
    <t>mzdové náklady - platy celkem</t>
  </si>
  <si>
    <t>521-032</t>
  </si>
  <si>
    <t>mzdové náklady - OON celkem</t>
  </si>
  <si>
    <t>521-033</t>
  </si>
  <si>
    <t>náhrady za DPN</t>
  </si>
  <si>
    <t>521 - Mzdové náklady</t>
  </si>
  <si>
    <t>524-031</t>
  </si>
  <si>
    <t>povinné odvody na zdravotní pojištění</t>
  </si>
  <si>
    <t>524-032</t>
  </si>
  <si>
    <t>povinné odvody na sociální pojištění</t>
  </si>
  <si>
    <t>524 - Zákonné sociální pojištění</t>
  </si>
  <si>
    <t>525-031</t>
  </si>
  <si>
    <t>povinné úrazové pojištění</t>
  </si>
  <si>
    <t>525 - Jiné sociální pojištění</t>
  </si>
  <si>
    <t>527-031</t>
  </si>
  <si>
    <t>povinné odvody - příděl do FKSP</t>
  </si>
  <si>
    <t>527 - Zákonné sociální náklady</t>
  </si>
  <si>
    <t>549-031</t>
  </si>
  <si>
    <t>pojištění budov a majetku</t>
  </si>
  <si>
    <t>549-032</t>
  </si>
  <si>
    <t>pojištění ostatní</t>
  </si>
  <si>
    <t>549-033</t>
  </si>
  <si>
    <t>549 - Ostatní náklady z činnosti</t>
  </si>
  <si>
    <t>551-031</t>
  </si>
  <si>
    <t>odpisy budov a ostatního majetku ve správě</t>
  </si>
  <si>
    <t>551 - Odpisy dlouhodobého majetku</t>
  </si>
  <si>
    <t>558-031</t>
  </si>
  <si>
    <t>DDHM - drobný dlouhodobý hmotný majetek</t>
  </si>
  <si>
    <t>558 - Náklady z drobného dlouhodobého majetku</t>
  </si>
  <si>
    <t>602-031</t>
  </si>
  <si>
    <t>poplatky od zákonných zástupců (úplata MŠ, ŠD)</t>
  </si>
  <si>
    <t>602-032</t>
  </si>
  <si>
    <t>ŠJ - platby za odebrané obědy</t>
  </si>
  <si>
    <t>602-033</t>
  </si>
  <si>
    <t>výnosy z prodeje služeb ostatní (fotofoltaika, atd.)</t>
  </si>
  <si>
    <t>Výnosy 1</t>
  </si>
  <si>
    <t>602 - Výnosy z prodeje služeb</t>
  </si>
  <si>
    <t>648-031</t>
  </si>
  <si>
    <t>čerpání fondu investic</t>
  </si>
  <si>
    <t>648-032</t>
  </si>
  <si>
    <t>čerpání rezervního fondu</t>
  </si>
  <si>
    <t>648-033</t>
  </si>
  <si>
    <t>čerpání rezervního fondu z ostatních zdrojů</t>
  </si>
  <si>
    <t>648 - Čerpání fondů</t>
  </si>
  <si>
    <t>649-031</t>
  </si>
  <si>
    <t>ostatní výnosy z činnosti jinde neuvedené</t>
  </si>
  <si>
    <t>649 - Ostatní výnosy z činnosti</t>
  </si>
  <si>
    <t>662-031</t>
  </si>
  <si>
    <t>úroky z BÚ</t>
  </si>
  <si>
    <t>662 - Úroky</t>
  </si>
  <si>
    <t>672-031</t>
  </si>
  <si>
    <t>SR - dotace na vzdělávání</t>
  </si>
  <si>
    <t>672-033</t>
  </si>
  <si>
    <t>EU - účelové dotace</t>
  </si>
  <si>
    <t>672-034</t>
  </si>
  <si>
    <t>ÚSC - příspěvek na provoz (vč. příspěvku na odpisy)</t>
  </si>
  <si>
    <t>672-035</t>
  </si>
  <si>
    <t>ÚSC - investiční příspěvek a příspěvek na opravy</t>
  </si>
  <si>
    <t>672 - Výnosy územních rozpočtů z transferů</t>
  </si>
  <si>
    <t>Hospodářský výsledek 1</t>
  </si>
  <si>
    <t>Náklady 2</t>
  </si>
  <si>
    <t>Výnosy 2</t>
  </si>
  <si>
    <t>pronájem krátkodobý - učebny</t>
  </si>
  <si>
    <t>603 - Výnosy z pronájmu</t>
  </si>
  <si>
    <t>Hospodářský výsledek 2</t>
  </si>
  <si>
    <r>
      <t xml:space="preserve">Název organizace: </t>
    </r>
    <r>
      <rPr>
        <sz val="10"/>
        <rFont val="Arial"/>
        <family val="2"/>
        <charset val="238"/>
      </rPr>
      <t xml:space="preserve">Mateřská škola Kuřim, Zborovská 887, okres Brno - venkov, příspěvková organizace
 </t>
    </r>
  </si>
  <si>
    <r>
      <t>Sídlo:</t>
    </r>
    <r>
      <rPr>
        <sz val="10"/>
        <rFont val="Arial"/>
        <family val="2"/>
        <charset val="238"/>
      </rPr>
      <t xml:space="preserve"> Zborovská 887/5, 664 34 Kuřim</t>
    </r>
  </si>
  <si>
    <r>
      <t xml:space="preserve">IČ: </t>
    </r>
    <r>
      <rPr>
        <sz val="10"/>
        <rFont val="Arial"/>
        <family val="2"/>
        <charset val="238"/>
      </rPr>
      <t>70988293</t>
    </r>
  </si>
  <si>
    <t>Příloha č. 1</t>
  </si>
  <si>
    <t>Příloha č. 2</t>
  </si>
  <si>
    <r>
      <t xml:space="preserve">Název organizace: </t>
    </r>
    <r>
      <rPr>
        <sz val="10"/>
        <rFont val="Arial"/>
        <family val="2"/>
        <charset val="238"/>
      </rPr>
      <t>Mateřská škola Kuřim, Zborovská 887, okres Brno - venkov, příspěvková organizace</t>
    </r>
    <r>
      <rPr>
        <b/>
        <sz val="10"/>
        <rFont val="Arial"/>
        <family val="2"/>
        <charset val="238"/>
      </rPr>
      <t xml:space="preserve">
 </t>
    </r>
  </si>
  <si>
    <r>
      <t xml:space="preserve">Sídlo: </t>
    </r>
    <r>
      <rPr>
        <sz val="10"/>
        <rFont val="Arial"/>
        <family val="2"/>
        <charset val="238"/>
      </rPr>
      <t>Zborovská 887/5, 664 34 Kuřim</t>
    </r>
  </si>
  <si>
    <t>Zpracovala: Martina Dudáková</t>
  </si>
  <si>
    <t>648-034</t>
  </si>
  <si>
    <t>čerpání fondu odměn</t>
  </si>
  <si>
    <t>Schválila: Mgr. Lenka Novotná</t>
  </si>
  <si>
    <t>Poznámka:</t>
  </si>
  <si>
    <t>Úč 2020 (1-12)</t>
  </si>
  <si>
    <r>
      <t xml:space="preserve">Statutární orgán: </t>
    </r>
    <r>
      <rPr>
        <sz val="10"/>
        <rFont val="Arial"/>
        <family val="2"/>
        <charset val="238"/>
      </rPr>
      <t>Mgr. Lenka Novotná</t>
    </r>
  </si>
  <si>
    <t>Úč 2021 (1-12)</t>
  </si>
  <si>
    <t>501-003</t>
  </si>
  <si>
    <t>501-005</t>
  </si>
  <si>
    <t>502-001</t>
  </si>
  <si>
    <t>502-002</t>
  </si>
  <si>
    <t>502-003</t>
  </si>
  <si>
    <t>511-001</t>
  </si>
  <si>
    <t>518-011</t>
  </si>
  <si>
    <t>521-002</t>
  </si>
  <si>
    <t>602-002</t>
  </si>
  <si>
    <t>602-003</t>
  </si>
  <si>
    <t>603-002</t>
  </si>
  <si>
    <t>Rozbor hospodaření - hlavní činnost 2020 - 2022, náklady a výnosy (v Kč).</t>
  </si>
  <si>
    <t>Úč 2022 (1-12)</t>
  </si>
  <si>
    <t>V Kuřimi dne: 31. 03. 2023</t>
  </si>
  <si>
    <t xml:space="preserve">Rozbor hospodaření - doplňková činnost 2020 - 2023, náklady a výnosy (v Kč). </t>
  </si>
  <si>
    <t>643-031</t>
  </si>
  <si>
    <t>výnosy z vyřazených pohledávek</t>
  </si>
  <si>
    <t>643 - Výnosy z odepsaných pohledávek</t>
  </si>
  <si>
    <t xml:space="preserve"> - označený řádek podrobně popište, zdůvodněte ve ZoH za rok 2022 a porovnejte s předchozím rokem..</t>
  </si>
  <si>
    <t>- označený řádek rozepište, co na daný účet zařazujete; doplňte do závorky na řádek v tabulce.</t>
  </si>
  <si>
    <t xml:space="preserve"> - označený řádek podrobně popište, zdůvodněte ve ZoH za rok 2022 a porovnejte s předchozím rokem.</t>
  </si>
  <si>
    <r>
      <t xml:space="preserve">ostatní materiál jinde nezařazený </t>
    </r>
    <r>
      <rPr>
        <sz val="8"/>
        <rFont val="Arial"/>
        <family val="2"/>
        <charset val="238"/>
      </rPr>
      <t xml:space="preserve">(výtvarka,krabice,folie,kabely,ubrusy </t>
    </r>
  </si>
  <si>
    <r>
      <t xml:space="preserve">ostatní náklady kromě pojištění </t>
    </r>
    <r>
      <rPr>
        <sz val="8"/>
        <rFont val="Arial"/>
        <family val="2"/>
        <charset val="238"/>
      </rPr>
      <t>(věcné náklady k dietám)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</si>
</sst>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2"/>
      <name val="Times New Roman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/>
    <xf numFmtId="164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 wrapText="1"/>
    </xf>
    <xf numFmtId="49" fontId="3" fillId="4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vertical="center"/>
    </xf>
    <xf numFmtId="49" fontId="3" fillId="5" borderId="0" xfId="0" applyNumberFormat="1" applyFont="1" applyFill="1" applyAlignment="1">
      <alignment vertical="center"/>
    </xf>
    <xf numFmtId="4" fontId="2" fillId="6" borderId="1" xfId="0" applyNumberFormat="1" applyFont="1" applyFill="1" applyBorder="1" applyAlignment="1">
      <alignment vertical="center" wrapText="1"/>
    </xf>
    <xf numFmtId="49" fontId="2" fillId="5" borderId="1" xfId="0" applyNumberFormat="1" applyFont="1" applyFill="1" applyBorder="1" applyAlignment="1">
      <alignment vertical="center"/>
    </xf>
    <xf numFmtId="0" fontId="4" fillId="0" borderId="0" xfId="0" applyFont="1"/>
    <xf numFmtId="4" fontId="2" fillId="6" borderId="1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tabSelected="1" zoomScaleNormal="100" workbookViewId="0">
      <pane ySplit="8" topLeftCell="A72" activePane="bottomLeft" state="frozen"/>
      <selection pane="bottomLeft" activeCell="D54" sqref="D54"/>
    </sheetView>
  </sheetViews>
  <sheetFormatPr defaultRowHeight="15.75" x14ac:dyDescent="0.25"/>
  <cols>
    <col min="1" max="1" width="8.625" style="1" customWidth="1"/>
    <col min="2" max="2" width="4.875" style="1" customWidth="1"/>
    <col min="3" max="3" width="8.25" style="2" customWidth="1"/>
    <col min="4" max="4" width="47.375" style="2" customWidth="1"/>
    <col min="5" max="7" width="13.625" style="3" customWidth="1"/>
  </cols>
  <sheetData>
    <row r="1" spans="1:7" x14ac:dyDescent="0.25">
      <c r="A1" s="4"/>
      <c r="B1" s="4"/>
      <c r="C1" s="5"/>
      <c r="D1" s="5"/>
      <c r="E1" s="6"/>
      <c r="F1" s="6"/>
      <c r="G1" s="6" t="s">
        <v>136</v>
      </c>
    </row>
    <row r="2" spans="1:7" x14ac:dyDescent="0.25">
      <c r="A2" s="4"/>
      <c r="B2" s="4"/>
      <c r="C2" s="5"/>
      <c r="D2" s="5"/>
      <c r="E2" s="6"/>
      <c r="F2" s="6"/>
      <c r="G2" s="6"/>
    </row>
    <row r="3" spans="1:7" ht="30" customHeight="1" x14ac:dyDescent="0.25">
      <c r="A3" s="36" t="s">
        <v>159</v>
      </c>
      <c r="B3" s="37"/>
      <c r="C3" s="37"/>
      <c r="D3" s="37"/>
      <c r="E3" s="37"/>
      <c r="F3" s="37"/>
      <c r="G3" s="38"/>
    </row>
    <row r="4" spans="1:7" x14ac:dyDescent="0.25">
      <c r="A4" s="39" t="s">
        <v>133</v>
      </c>
      <c r="B4" s="39"/>
      <c r="C4" s="39"/>
      <c r="D4" s="39"/>
      <c r="E4" s="39"/>
      <c r="F4" s="39"/>
      <c r="G4" s="39"/>
    </row>
    <row r="5" spans="1:7" x14ac:dyDescent="0.25">
      <c r="A5" s="39" t="s">
        <v>134</v>
      </c>
      <c r="B5" s="39"/>
      <c r="C5" s="39"/>
      <c r="D5" s="39"/>
      <c r="E5" s="39"/>
      <c r="F5" s="39"/>
      <c r="G5" s="39"/>
    </row>
    <row r="6" spans="1:7" x14ac:dyDescent="0.25">
      <c r="A6" s="39" t="s">
        <v>135</v>
      </c>
      <c r="B6" s="39"/>
      <c r="C6" s="39"/>
      <c r="D6" s="39"/>
      <c r="E6" s="39"/>
      <c r="F6" s="39"/>
      <c r="G6" s="39"/>
    </row>
    <row r="7" spans="1:7" x14ac:dyDescent="0.25">
      <c r="A7" s="39" t="s">
        <v>146</v>
      </c>
      <c r="B7" s="39"/>
      <c r="C7" s="39"/>
      <c r="D7" s="39"/>
      <c r="E7" s="39"/>
      <c r="F7" s="39"/>
      <c r="G7" s="39"/>
    </row>
    <row r="8" spans="1:7" ht="30.6" customHeight="1" x14ac:dyDescent="0.25">
      <c r="A8" s="18" t="s">
        <v>0</v>
      </c>
      <c r="B8" s="18" t="s">
        <v>1</v>
      </c>
      <c r="C8" s="19" t="s">
        <v>2</v>
      </c>
      <c r="D8" s="19" t="s">
        <v>3</v>
      </c>
      <c r="E8" s="20" t="s">
        <v>145</v>
      </c>
      <c r="F8" s="20" t="s">
        <v>147</v>
      </c>
      <c r="G8" s="20" t="s">
        <v>160</v>
      </c>
    </row>
    <row r="9" spans="1:7" x14ac:dyDescent="0.25">
      <c r="A9" s="8">
        <v>1</v>
      </c>
      <c r="B9" s="8">
        <v>501</v>
      </c>
      <c r="C9" s="9" t="s">
        <v>4</v>
      </c>
      <c r="D9" s="9" t="s">
        <v>5</v>
      </c>
      <c r="E9" s="11">
        <v>404712.78</v>
      </c>
      <c r="F9" s="11">
        <v>505245.03</v>
      </c>
      <c r="G9" s="11">
        <v>859557.65</v>
      </c>
    </row>
    <row r="10" spans="1:7" x14ac:dyDescent="0.25">
      <c r="A10" s="8">
        <v>1</v>
      </c>
      <c r="B10" s="8">
        <v>501</v>
      </c>
      <c r="C10" s="9" t="s">
        <v>6</v>
      </c>
      <c r="D10" s="9" t="s">
        <v>7</v>
      </c>
      <c r="E10" s="11">
        <v>16039</v>
      </c>
      <c r="F10" s="11">
        <v>0</v>
      </c>
      <c r="G10" s="11">
        <v>0</v>
      </c>
    </row>
    <row r="11" spans="1:7" x14ac:dyDescent="0.25">
      <c r="A11" s="8">
        <v>1</v>
      </c>
      <c r="B11" s="8">
        <v>501</v>
      </c>
      <c r="C11" s="9" t="s">
        <v>8</v>
      </c>
      <c r="D11" s="9" t="s">
        <v>9</v>
      </c>
      <c r="E11" s="11">
        <v>2456722</v>
      </c>
      <c r="F11" s="11">
        <v>2695503</v>
      </c>
      <c r="G11" s="11">
        <v>3392490</v>
      </c>
    </row>
    <row r="12" spans="1:7" x14ac:dyDescent="0.25">
      <c r="A12" s="8">
        <v>1</v>
      </c>
      <c r="B12" s="8">
        <v>501</v>
      </c>
      <c r="C12" s="9" t="s">
        <v>10</v>
      </c>
      <c r="D12" s="9" t="s">
        <v>11</v>
      </c>
      <c r="E12" s="11">
        <v>325124.90999999997</v>
      </c>
      <c r="F12" s="11">
        <v>194759.02</v>
      </c>
      <c r="G12" s="11">
        <v>213178.78</v>
      </c>
    </row>
    <row r="13" spans="1:7" x14ac:dyDescent="0.25">
      <c r="A13" s="8">
        <v>1</v>
      </c>
      <c r="B13" s="8">
        <v>501</v>
      </c>
      <c r="C13" s="9" t="s">
        <v>12</v>
      </c>
      <c r="D13" s="9" t="s">
        <v>13</v>
      </c>
      <c r="E13" s="11">
        <v>9483.81</v>
      </c>
      <c r="F13" s="11">
        <v>40915.599999999999</v>
      </c>
      <c r="G13" s="11">
        <v>15445.91</v>
      </c>
    </row>
    <row r="14" spans="1:7" x14ac:dyDescent="0.25">
      <c r="A14" s="8">
        <v>1</v>
      </c>
      <c r="B14" s="8">
        <v>501</v>
      </c>
      <c r="C14" s="9" t="s">
        <v>14</v>
      </c>
      <c r="D14" s="9" t="s">
        <v>15</v>
      </c>
      <c r="E14" s="11">
        <v>3747</v>
      </c>
      <c r="F14" s="11">
        <v>45879</v>
      </c>
      <c r="G14" s="11">
        <v>5061</v>
      </c>
    </row>
    <row r="15" spans="1:7" x14ac:dyDescent="0.25">
      <c r="A15" s="8">
        <v>1</v>
      </c>
      <c r="B15" s="8">
        <v>501</v>
      </c>
      <c r="C15" s="9" t="s">
        <v>16</v>
      </c>
      <c r="D15" s="9" t="s">
        <v>17</v>
      </c>
      <c r="E15" s="11">
        <v>3872.9</v>
      </c>
      <c r="F15" s="11">
        <v>9016.9</v>
      </c>
      <c r="G15" s="11">
        <v>10458.9</v>
      </c>
    </row>
    <row r="16" spans="1:7" x14ac:dyDescent="0.25">
      <c r="A16" s="8">
        <v>1</v>
      </c>
      <c r="B16" s="8">
        <v>501</v>
      </c>
      <c r="C16" s="9" t="s">
        <v>18</v>
      </c>
      <c r="D16" s="9" t="s">
        <v>19</v>
      </c>
      <c r="E16" s="11">
        <v>79609.2</v>
      </c>
      <c r="F16" s="11">
        <v>48568</v>
      </c>
      <c r="G16" s="31">
        <v>91685</v>
      </c>
    </row>
    <row r="17" spans="1:8" x14ac:dyDescent="0.25">
      <c r="A17" s="8">
        <v>1</v>
      </c>
      <c r="B17" s="8">
        <v>501</v>
      </c>
      <c r="C17" s="9" t="s">
        <v>20</v>
      </c>
      <c r="D17" s="9" t="s">
        <v>21</v>
      </c>
      <c r="E17" s="11">
        <v>27539</v>
      </c>
      <c r="F17" s="11">
        <v>30519</v>
      </c>
      <c r="G17" s="11">
        <v>44547</v>
      </c>
    </row>
    <row r="18" spans="1:8" x14ac:dyDescent="0.25">
      <c r="A18" s="8">
        <v>1</v>
      </c>
      <c r="B18" s="8">
        <v>501</v>
      </c>
      <c r="C18" s="9" t="s">
        <v>22</v>
      </c>
      <c r="D18" s="9" t="s">
        <v>23</v>
      </c>
      <c r="E18" s="11">
        <v>113305.8</v>
      </c>
      <c r="F18" s="11">
        <v>216089.99</v>
      </c>
      <c r="G18" s="11">
        <v>164662.38</v>
      </c>
      <c r="H18" s="7"/>
    </row>
    <row r="19" spans="1:8" x14ac:dyDescent="0.25">
      <c r="A19" s="8">
        <v>1</v>
      </c>
      <c r="B19" s="8">
        <v>501</v>
      </c>
      <c r="C19" s="9" t="s">
        <v>24</v>
      </c>
      <c r="D19" s="9" t="s">
        <v>25</v>
      </c>
      <c r="E19" s="11">
        <v>81663.08</v>
      </c>
      <c r="F19" s="11">
        <v>62455.29</v>
      </c>
      <c r="G19" s="11">
        <v>41721.14</v>
      </c>
    </row>
    <row r="20" spans="1:8" x14ac:dyDescent="0.25">
      <c r="A20" s="8">
        <v>1</v>
      </c>
      <c r="B20" s="8">
        <v>501</v>
      </c>
      <c r="C20" s="9" t="s">
        <v>26</v>
      </c>
      <c r="D20" s="9" t="s">
        <v>27</v>
      </c>
      <c r="E20" s="11">
        <v>90944.92</v>
      </c>
      <c r="F20" s="11">
        <v>93105.08</v>
      </c>
      <c r="G20" s="11">
        <v>67377.84</v>
      </c>
    </row>
    <row r="21" spans="1:8" x14ac:dyDescent="0.25">
      <c r="A21" s="8">
        <v>1</v>
      </c>
      <c r="B21" s="8">
        <v>501</v>
      </c>
      <c r="C21" s="9" t="s">
        <v>28</v>
      </c>
      <c r="D21" s="32" t="s">
        <v>169</v>
      </c>
      <c r="E21" s="11">
        <v>261390.14</v>
      </c>
      <c r="F21" s="11">
        <v>329008.55</v>
      </c>
      <c r="G21" s="31">
        <v>455208.96000000002</v>
      </c>
      <c r="H21" s="33"/>
    </row>
    <row r="22" spans="1:8" x14ac:dyDescent="0.25">
      <c r="A22" s="12" t="s">
        <v>29</v>
      </c>
      <c r="B22" s="12" t="s">
        <v>30</v>
      </c>
      <c r="C22" s="13"/>
      <c r="D22" s="13"/>
      <c r="E22" s="14">
        <f>SUM(E9:E21)</f>
        <v>3874154.5400000005</v>
      </c>
      <c r="F22" s="15">
        <f>SUM(F9:F21)</f>
        <v>4271064.46</v>
      </c>
      <c r="G22" s="15">
        <f>SUM(G9:G21)</f>
        <v>5361394.5600000005</v>
      </c>
    </row>
    <row r="23" spans="1:8" x14ac:dyDescent="0.25">
      <c r="A23" s="8">
        <v>1</v>
      </c>
      <c r="B23" s="8">
        <v>502</v>
      </c>
      <c r="C23" s="9" t="s">
        <v>31</v>
      </c>
      <c r="D23" s="9" t="s">
        <v>32</v>
      </c>
      <c r="E23" s="11">
        <v>571366</v>
      </c>
      <c r="F23" s="11">
        <v>518466.97</v>
      </c>
      <c r="G23" s="11">
        <v>869948.13</v>
      </c>
      <c r="H23" s="7"/>
    </row>
    <row r="24" spans="1:8" x14ac:dyDescent="0.25">
      <c r="A24" s="8">
        <v>1</v>
      </c>
      <c r="B24" s="8">
        <v>502</v>
      </c>
      <c r="C24" s="9" t="s">
        <v>33</v>
      </c>
      <c r="D24" s="9" t="s">
        <v>34</v>
      </c>
      <c r="E24" s="11">
        <v>307996</v>
      </c>
      <c r="F24" s="11">
        <v>293724</v>
      </c>
      <c r="G24" s="11">
        <v>332277</v>
      </c>
    </row>
    <row r="25" spans="1:8" x14ac:dyDescent="0.25">
      <c r="A25" s="8">
        <v>1</v>
      </c>
      <c r="B25" s="8">
        <v>502</v>
      </c>
      <c r="C25" s="9" t="s">
        <v>35</v>
      </c>
      <c r="D25" s="9" t="s">
        <v>36</v>
      </c>
      <c r="E25" s="11">
        <v>499777</v>
      </c>
      <c r="F25" s="11">
        <v>398771.69</v>
      </c>
      <c r="G25" s="11">
        <v>1240537.6100000001</v>
      </c>
      <c r="H25" s="7"/>
    </row>
    <row r="26" spans="1:8" x14ac:dyDescent="0.25">
      <c r="A26" s="12" t="s">
        <v>29</v>
      </c>
      <c r="B26" s="12" t="s">
        <v>37</v>
      </c>
      <c r="C26" s="13"/>
      <c r="D26" s="13"/>
      <c r="E26" s="14">
        <f>SUM(E23:E25)</f>
        <v>1379139</v>
      </c>
      <c r="F26" s="14">
        <f>SUM(F23:F25)</f>
        <v>1210962.6599999999</v>
      </c>
      <c r="G26" s="14">
        <f>SUM(G23:G25)</f>
        <v>2442762.7400000002</v>
      </c>
    </row>
    <row r="27" spans="1:8" x14ac:dyDescent="0.25">
      <c r="A27" s="8">
        <v>1</v>
      </c>
      <c r="B27" s="8">
        <v>511</v>
      </c>
      <c r="C27" s="9" t="s">
        <v>38</v>
      </c>
      <c r="D27" s="9" t="s">
        <v>39</v>
      </c>
      <c r="E27" s="11">
        <v>5229630.29</v>
      </c>
      <c r="F27" s="11">
        <v>828422.44</v>
      </c>
      <c r="G27" s="31">
        <v>6379460.21</v>
      </c>
      <c r="H27" s="7"/>
    </row>
    <row r="28" spans="1:8" x14ac:dyDescent="0.25">
      <c r="A28" s="12" t="s">
        <v>29</v>
      </c>
      <c r="B28" s="12" t="s">
        <v>40</v>
      </c>
      <c r="C28" s="13"/>
      <c r="D28" s="13"/>
      <c r="E28" s="14">
        <f>SUM(E27:E27)</f>
        <v>5229630.29</v>
      </c>
      <c r="F28" s="14">
        <f>SUM(F27:F27)</f>
        <v>828422.44</v>
      </c>
      <c r="G28" s="14">
        <f>SUM(G27:G27)</f>
        <v>6379460.21</v>
      </c>
    </row>
    <row r="29" spans="1:8" x14ac:dyDescent="0.25">
      <c r="A29" s="8">
        <v>1</v>
      </c>
      <c r="B29" s="8">
        <v>512</v>
      </c>
      <c r="C29" s="9" t="s">
        <v>41</v>
      </c>
      <c r="D29" s="9" t="s">
        <v>42</v>
      </c>
      <c r="E29" s="11">
        <v>2132</v>
      </c>
      <c r="F29" s="11">
        <v>1499</v>
      </c>
      <c r="G29" s="31">
        <v>8098</v>
      </c>
      <c r="H29" s="7"/>
    </row>
    <row r="30" spans="1:8" x14ac:dyDescent="0.25">
      <c r="A30" s="12" t="s">
        <v>29</v>
      </c>
      <c r="B30" s="12" t="s">
        <v>43</v>
      </c>
      <c r="C30" s="13"/>
      <c r="D30" s="13"/>
      <c r="E30" s="14">
        <f>SUM(E29:E29)</f>
        <v>2132</v>
      </c>
      <c r="F30" s="14">
        <f>SUM(F29:F29)</f>
        <v>1499</v>
      </c>
      <c r="G30" s="14">
        <f>SUM(G29:G29)</f>
        <v>8098</v>
      </c>
    </row>
    <row r="31" spans="1:8" x14ac:dyDescent="0.25">
      <c r="A31" s="8">
        <v>1</v>
      </c>
      <c r="B31" s="8">
        <v>518</v>
      </c>
      <c r="C31" s="9" t="s">
        <v>44</v>
      </c>
      <c r="D31" s="9" t="s">
        <v>45</v>
      </c>
      <c r="E31" s="11">
        <v>4172</v>
      </c>
      <c r="F31" s="11">
        <v>3614</v>
      </c>
      <c r="G31" s="11">
        <v>5676</v>
      </c>
    </row>
    <row r="32" spans="1:8" x14ac:dyDescent="0.25">
      <c r="A32" s="8">
        <v>1</v>
      </c>
      <c r="B32" s="8">
        <v>518</v>
      </c>
      <c r="C32" s="9" t="s">
        <v>46</v>
      </c>
      <c r="D32" s="9" t="s">
        <v>47</v>
      </c>
      <c r="E32" s="11">
        <v>62154.98</v>
      </c>
      <c r="F32" s="11">
        <v>56690.36</v>
      </c>
      <c r="G32" s="11">
        <v>59302.45</v>
      </c>
    </row>
    <row r="33" spans="1:8" x14ac:dyDescent="0.25">
      <c r="A33" s="8">
        <v>1</v>
      </c>
      <c r="B33" s="8">
        <v>518</v>
      </c>
      <c r="C33" s="9" t="s">
        <v>48</v>
      </c>
      <c r="D33" s="9" t="s">
        <v>49</v>
      </c>
      <c r="E33" s="11">
        <v>16704</v>
      </c>
      <c r="F33" s="11">
        <v>16704</v>
      </c>
      <c r="G33" s="11">
        <v>19728</v>
      </c>
    </row>
    <row r="34" spans="1:8" x14ac:dyDescent="0.25">
      <c r="A34" s="8">
        <v>1</v>
      </c>
      <c r="B34" s="8">
        <v>518</v>
      </c>
      <c r="C34" s="9" t="s">
        <v>50</v>
      </c>
      <c r="D34" s="9" t="s">
        <v>51</v>
      </c>
      <c r="E34" s="11">
        <v>90395.85</v>
      </c>
      <c r="F34" s="11">
        <v>90096.6</v>
      </c>
      <c r="G34" s="11">
        <v>75383</v>
      </c>
      <c r="H34" s="7"/>
    </row>
    <row r="35" spans="1:8" x14ac:dyDescent="0.25">
      <c r="A35" s="8">
        <v>1</v>
      </c>
      <c r="B35" s="8">
        <v>518</v>
      </c>
      <c r="C35" s="9" t="s">
        <v>52</v>
      </c>
      <c r="D35" s="9" t="s">
        <v>53</v>
      </c>
      <c r="E35" s="11">
        <v>11655</v>
      </c>
      <c r="F35" s="11">
        <v>48205</v>
      </c>
      <c r="G35" s="11">
        <v>46256.9</v>
      </c>
    </row>
    <row r="36" spans="1:8" x14ac:dyDescent="0.25">
      <c r="A36" s="8">
        <v>1</v>
      </c>
      <c r="B36" s="8">
        <v>518</v>
      </c>
      <c r="C36" s="9" t="s">
        <v>54</v>
      </c>
      <c r="D36" s="9" t="s">
        <v>55</v>
      </c>
      <c r="E36" s="11">
        <v>148346</v>
      </c>
      <c r="F36" s="11">
        <v>149798</v>
      </c>
      <c r="G36" s="11">
        <v>159499</v>
      </c>
      <c r="H36" s="7"/>
    </row>
    <row r="37" spans="1:8" x14ac:dyDescent="0.25">
      <c r="A37" s="8">
        <v>1</v>
      </c>
      <c r="B37" s="8">
        <v>518</v>
      </c>
      <c r="C37" s="9" t="s">
        <v>56</v>
      </c>
      <c r="D37" s="9" t="s">
        <v>57</v>
      </c>
      <c r="E37" s="11">
        <v>27142</v>
      </c>
      <c r="F37" s="11">
        <v>15517</v>
      </c>
      <c r="G37" s="11">
        <v>7458</v>
      </c>
    </row>
    <row r="38" spans="1:8" x14ac:dyDescent="0.25">
      <c r="A38" s="8">
        <v>1</v>
      </c>
      <c r="B38" s="8">
        <v>518</v>
      </c>
      <c r="C38" s="9" t="s">
        <v>58</v>
      </c>
      <c r="D38" s="9" t="s">
        <v>59</v>
      </c>
      <c r="E38" s="11">
        <v>38042.28</v>
      </c>
      <c r="F38" s="11">
        <v>41079.5</v>
      </c>
      <c r="G38" s="11">
        <v>47698.44</v>
      </c>
    </row>
    <row r="39" spans="1:8" x14ac:dyDescent="0.25">
      <c r="A39" s="8">
        <v>1</v>
      </c>
      <c r="B39" s="8">
        <v>518</v>
      </c>
      <c r="C39" s="9" t="s">
        <v>60</v>
      </c>
      <c r="D39" s="9" t="s">
        <v>61</v>
      </c>
      <c r="E39" s="11">
        <v>122549.99</v>
      </c>
      <c r="F39" s="11">
        <v>122226.38</v>
      </c>
      <c r="G39" s="31">
        <v>197403.21</v>
      </c>
    </row>
    <row r="40" spans="1:8" x14ac:dyDescent="0.25">
      <c r="A40" s="8">
        <v>1</v>
      </c>
      <c r="B40" s="8">
        <v>518</v>
      </c>
      <c r="C40" s="9" t="s">
        <v>62</v>
      </c>
      <c r="D40" s="9" t="s">
        <v>63</v>
      </c>
      <c r="E40" s="11">
        <v>31027.8</v>
      </c>
      <c r="F40" s="11">
        <v>29938.799999999999</v>
      </c>
      <c r="G40" s="11">
        <v>29212.799999999999</v>
      </c>
    </row>
    <row r="41" spans="1:8" x14ac:dyDescent="0.25">
      <c r="A41" s="8">
        <v>1</v>
      </c>
      <c r="B41" s="8">
        <v>518</v>
      </c>
      <c r="C41" s="9" t="s">
        <v>64</v>
      </c>
      <c r="D41" s="9" t="s">
        <v>65</v>
      </c>
      <c r="E41" s="11">
        <v>451135.15</v>
      </c>
      <c r="F41" s="11">
        <v>447417.75</v>
      </c>
      <c r="G41" s="31">
        <v>1001917.85</v>
      </c>
      <c r="H41" s="7"/>
    </row>
    <row r="42" spans="1:8" x14ac:dyDescent="0.25">
      <c r="A42" s="12" t="s">
        <v>29</v>
      </c>
      <c r="B42" s="12" t="s">
        <v>66</v>
      </c>
      <c r="C42" s="13"/>
      <c r="D42" s="13"/>
      <c r="E42" s="14">
        <f>SUM(E31:E41)</f>
        <v>1003325.05</v>
      </c>
      <c r="F42" s="14">
        <f>SUM(F31:F41)</f>
        <v>1021287.3900000001</v>
      </c>
      <c r="G42" s="14">
        <f>SUM(G31:G41)</f>
        <v>1649535.65</v>
      </c>
    </row>
    <row r="43" spans="1:8" x14ac:dyDescent="0.25">
      <c r="A43" s="8">
        <v>1</v>
      </c>
      <c r="B43" s="8">
        <v>521</v>
      </c>
      <c r="C43" s="9" t="s">
        <v>67</v>
      </c>
      <c r="D43" s="9" t="s">
        <v>68</v>
      </c>
      <c r="E43" s="11">
        <v>23531270</v>
      </c>
      <c r="F43" s="11">
        <v>25863707</v>
      </c>
      <c r="G43" s="11">
        <v>26528464</v>
      </c>
    </row>
    <row r="44" spans="1:8" x14ac:dyDescent="0.25">
      <c r="A44" s="8">
        <v>1</v>
      </c>
      <c r="B44" s="8">
        <v>521</v>
      </c>
      <c r="C44" s="9" t="s">
        <v>69</v>
      </c>
      <c r="D44" s="9" t="s">
        <v>70</v>
      </c>
      <c r="E44" s="11">
        <v>177924</v>
      </c>
      <c r="F44" s="11">
        <v>210625</v>
      </c>
      <c r="G44" s="11">
        <v>210340</v>
      </c>
    </row>
    <row r="45" spans="1:8" x14ac:dyDescent="0.25">
      <c r="A45" s="8">
        <v>1</v>
      </c>
      <c r="B45" s="8">
        <v>521</v>
      </c>
      <c r="C45" s="9" t="s">
        <v>71</v>
      </c>
      <c r="D45" s="9" t="s">
        <v>72</v>
      </c>
      <c r="E45" s="11">
        <v>189255</v>
      </c>
      <c r="F45" s="11">
        <v>269056</v>
      </c>
      <c r="G45" s="11">
        <v>376947</v>
      </c>
    </row>
    <row r="46" spans="1:8" x14ac:dyDescent="0.25">
      <c r="A46" s="12" t="s">
        <v>29</v>
      </c>
      <c r="B46" s="12" t="s">
        <v>73</v>
      </c>
      <c r="C46" s="13"/>
      <c r="D46" s="13"/>
      <c r="E46" s="14">
        <f>SUM(E43:E45)</f>
        <v>23898449</v>
      </c>
      <c r="F46" s="14">
        <f>SUM(F43:F45)</f>
        <v>26343388</v>
      </c>
      <c r="G46" s="14">
        <f>SUM(G43:G45)</f>
        <v>27115751</v>
      </c>
    </row>
    <row r="47" spans="1:8" x14ac:dyDescent="0.25">
      <c r="A47" s="8">
        <v>1</v>
      </c>
      <c r="B47" s="8">
        <v>524</v>
      </c>
      <c r="C47" s="9" t="s">
        <v>74</v>
      </c>
      <c r="D47" s="9" t="s">
        <v>75</v>
      </c>
      <c r="E47" s="11">
        <v>2130323</v>
      </c>
      <c r="F47" s="11">
        <v>2345790</v>
      </c>
      <c r="G47" s="11">
        <v>2400979</v>
      </c>
    </row>
    <row r="48" spans="1:8" x14ac:dyDescent="0.25">
      <c r="A48" s="8">
        <v>1</v>
      </c>
      <c r="B48" s="8">
        <v>524</v>
      </c>
      <c r="C48" s="9" t="s">
        <v>76</v>
      </c>
      <c r="D48" s="9" t="s">
        <v>77</v>
      </c>
      <c r="E48" s="11">
        <v>5837903</v>
      </c>
      <c r="F48" s="11">
        <v>6448244</v>
      </c>
      <c r="G48" s="11">
        <v>6527362</v>
      </c>
    </row>
    <row r="49" spans="1:7" x14ac:dyDescent="0.25">
      <c r="A49" s="12" t="s">
        <v>29</v>
      </c>
      <c r="B49" s="12" t="s">
        <v>78</v>
      </c>
      <c r="C49" s="13"/>
      <c r="D49" s="13"/>
      <c r="E49" s="14">
        <f>SUM(E47:E48)</f>
        <v>7968226</v>
      </c>
      <c r="F49" s="14">
        <f>SUM(F47:F48)</f>
        <v>8794034</v>
      </c>
      <c r="G49" s="14">
        <f>SUM(G47:G48)</f>
        <v>8928341</v>
      </c>
    </row>
    <row r="50" spans="1:7" x14ac:dyDescent="0.25">
      <c r="A50" s="8">
        <v>1</v>
      </c>
      <c r="B50" s="8">
        <v>525</v>
      </c>
      <c r="C50" s="9" t="s">
        <v>79</v>
      </c>
      <c r="D50" s="9" t="s">
        <v>80</v>
      </c>
      <c r="E50" s="11">
        <v>98868</v>
      </c>
      <c r="F50" s="11">
        <v>109409</v>
      </c>
      <c r="G50" s="11">
        <v>111966</v>
      </c>
    </row>
    <row r="51" spans="1:7" x14ac:dyDescent="0.25">
      <c r="A51" s="12" t="s">
        <v>29</v>
      </c>
      <c r="B51" s="12" t="s">
        <v>81</v>
      </c>
      <c r="C51" s="13"/>
      <c r="D51" s="13"/>
      <c r="E51" s="14">
        <f>SUM(E50:E50)</f>
        <v>98868</v>
      </c>
      <c r="F51" s="14">
        <f>SUM(F50:F50)</f>
        <v>109409</v>
      </c>
      <c r="G51" s="14">
        <f>SUM(G50:G50)</f>
        <v>111966</v>
      </c>
    </row>
    <row r="52" spans="1:7" x14ac:dyDescent="0.25">
      <c r="A52" s="8">
        <v>1</v>
      </c>
      <c r="B52" s="8">
        <v>527</v>
      </c>
      <c r="C52" s="9" t="s">
        <v>82</v>
      </c>
      <c r="D52" s="9" t="s">
        <v>83</v>
      </c>
      <c r="E52" s="11">
        <v>554154.18000000005</v>
      </c>
      <c r="F52" s="11">
        <v>595985.1</v>
      </c>
      <c r="G52" s="11">
        <v>599602.22</v>
      </c>
    </row>
    <row r="53" spans="1:7" x14ac:dyDescent="0.25">
      <c r="A53" s="12" t="s">
        <v>29</v>
      </c>
      <c r="B53" s="12" t="s">
        <v>84</v>
      </c>
      <c r="C53" s="13"/>
      <c r="D53" s="13"/>
      <c r="E53" s="14">
        <f>SUM(E52:E52)</f>
        <v>554154.18000000005</v>
      </c>
      <c r="F53" s="14">
        <f>SUM(F52:F52)</f>
        <v>595985.1</v>
      </c>
      <c r="G53" s="14">
        <f>SUM(G52:G52)</f>
        <v>599602.22</v>
      </c>
    </row>
    <row r="54" spans="1:7" x14ac:dyDescent="0.25">
      <c r="A54" s="8">
        <v>1</v>
      </c>
      <c r="B54" s="8">
        <v>549</v>
      </c>
      <c r="C54" s="9" t="s">
        <v>85</v>
      </c>
      <c r="D54" s="9" t="s">
        <v>86</v>
      </c>
      <c r="E54" s="11">
        <v>47086</v>
      </c>
      <c r="F54" s="11">
        <v>48405</v>
      </c>
      <c r="G54" s="11">
        <v>49455</v>
      </c>
    </row>
    <row r="55" spans="1:7" x14ac:dyDescent="0.25">
      <c r="A55" s="8">
        <v>1</v>
      </c>
      <c r="B55" s="8">
        <v>549</v>
      </c>
      <c r="C55" s="9" t="s">
        <v>87</v>
      </c>
      <c r="D55" s="9" t="s">
        <v>88</v>
      </c>
      <c r="E55" s="11">
        <v>9526</v>
      </c>
      <c r="F55" s="11">
        <v>9526</v>
      </c>
      <c r="G55" s="11">
        <v>9526</v>
      </c>
    </row>
    <row r="56" spans="1:7" x14ac:dyDescent="0.25">
      <c r="A56" s="8">
        <v>1</v>
      </c>
      <c r="B56" s="8">
        <v>549</v>
      </c>
      <c r="C56" s="9" t="s">
        <v>89</v>
      </c>
      <c r="D56" s="32" t="s">
        <v>170</v>
      </c>
      <c r="E56" s="11">
        <v>7263.53</v>
      </c>
      <c r="F56" s="11">
        <v>15775.76</v>
      </c>
      <c r="G56" s="31">
        <v>22119.62</v>
      </c>
    </row>
    <row r="57" spans="1:7" x14ac:dyDescent="0.25">
      <c r="A57" s="12" t="s">
        <v>29</v>
      </c>
      <c r="B57" s="12" t="s">
        <v>90</v>
      </c>
      <c r="C57" s="13"/>
      <c r="D57" s="13"/>
      <c r="E57" s="14">
        <f>SUM(E54:E56)</f>
        <v>63875.53</v>
      </c>
      <c r="F57" s="14">
        <f>SUM(F54:F56)</f>
        <v>73706.759999999995</v>
      </c>
      <c r="G57" s="14">
        <f>SUM(G54:G56)</f>
        <v>81100.62</v>
      </c>
    </row>
    <row r="58" spans="1:7" x14ac:dyDescent="0.25">
      <c r="A58" s="8">
        <v>1</v>
      </c>
      <c r="B58" s="8">
        <v>551</v>
      </c>
      <c r="C58" s="9" t="s">
        <v>91</v>
      </c>
      <c r="D58" s="9" t="s">
        <v>92</v>
      </c>
      <c r="E58" s="11">
        <v>2254443</v>
      </c>
      <c r="F58" s="11">
        <v>2272394.2000000002</v>
      </c>
      <c r="G58" s="11">
        <v>2168277.5</v>
      </c>
    </row>
    <row r="59" spans="1:7" x14ac:dyDescent="0.25">
      <c r="A59" s="12" t="s">
        <v>29</v>
      </c>
      <c r="B59" s="12" t="s">
        <v>93</v>
      </c>
      <c r="C59" s="13"/>
      <c r="D59" s="13"/>
      <c r="E59" s="14">
        <f>SUM(E58:E58)</f>
        <v>2254443</v>
      </c>
      <c r="F59" s="14">
        <f>SUM(F58:F58)</f>
        <v>2272394.2000000002</v>
      </c>
      <c r="G59" s="14">
        <f>SUM(G58:G58)</f>
        <v>2168277.5</v>
      </c>
    </row>
    <row r="60" spans="1:7" x14ac:dyDescent="0.25">
      <c r="A60" s="8">
        <v>1</v>
      </c>
      <c r="B60" s="8">
        <v>558</v>
      </c>
      <c r="C60" s="9" t="s">
        <v>94</v>
      </c>
      <c r="D60" s="9" t="s">
        <v>95</v>
      </c>
      <c r="E60" s="11">
        <v>520841.69</v>
      </c>
      <c r="F60" s="11">
        <v>642224.55000000005</v>
      </c>
      <c r="G60" s="11">
        <v>893928.13</v>
      </c>
    </row>
    <row r="61" spans="1:7" x14ac:dyDescent="0.25">
      <c r="A61" s="12" t="s">
        <v>29</v>
      </c>
      <c r="B61" s="12" t="s">
        <v>96</v>
      </c>
      <c r="C61" s="13"/>
      <c r="D61" s="13"/>
      <c r="E61" s="14">
        <f>SUM(E60:E60)</f>
        <v>520841.69</v>
      </c>
      <c r="F61" s="14">
        <f>SUM(F60:F60)</f>
        <v>642224.55000000005</v>
      </c>
      <c r="G61" s="14">
        <f>SUM(G60:G60)</f>
        <v>893928.13</v>
      </c>
    </row>
    <row r="62" spans="1:7" x14ac:dyDescent="0.25">
      <c r="A62" s="8">
        <v>1</v>
      </c>
      <c r="B62" s="8">
        <v>602</v>
      </c>
      <c r="C62" s="9" t="s">
        <v>97</v>
      </c>
      <c r="D62" s="9" t="s">
        <v>98</v>
      </c>
      <c r="E62" s="11">
        <v>1316323</v>
      </c>
      <c r="F62" s="11">
        <v>1216108</v>
      </c>
      <c r="G62" s="11">
        <v>1666395</v>
      </c>
    </row>
    <row r="63" spans="1:7" x14ac:dyDescent="0.25">
      <c r="A63" s="8">
        <v>1</v>
      </c>
      <c r="B63" s="8">
        <v>602</v>
      </c>
      <c r="C63" s="9" t="s">
        <v>99</v>
      </c>
      <c r="D63" s="9" t="s">
        <v>100</v>
      </c>
      <c r="E63" s="11">
        <v>2437639</v>
      </c>
      <c r="F63" s="11">
        <v>2676588</v>
      </c>
      <c r="G63" s="11">
        <v>3334775</v>
      </c>
    </row>
    <row r="64" spans="1:7" x14ac:dyDescent="0.25">
      <c r="A64" s="8">
        <v>1</v>
      </c>
      <c r="B64" s="8">
        <v>602</v>
      </c>
      <c r="C64" s="9" t="s">
        <v>101</v>
      </c>
      <c r="D64" s="9" t="s">
        <v>102</v>
      </c>
      <c r="E64" s="11">
        <v>0</v>
      </c>
      <c r="F64" s="11">
        <v>0</v>
      </c>
      <c r="G64" s="11">
        <v>0</v>
      </c>
    </row>
    <row r="65" spans="1:8" x14ac:dyDescent="0.25">
      <c r="A65" s="12" t="s">
        <v>103</v>
      </c>
      <c r="B65" s="12" t="s">
        <v>104</v>
      </c>
      <c r="C65" s="13"/>
      <c r="D65" s="13"/>
      <c r="E65" s="14">
        <f>SUM(E62:E64)</f>
        <v>3753962</v>
      </c>
      <c r="F65" s="14">
        <f>SUM(F62:F64)</f>
        <v>3892696</v>
      </c>
      <c r="G65" s="14">
        <f>SUM(G62:G64)</f>
        <v>5001170</v>
      </c>
    </row>
    <row r="66" spans="1:8" x14ac:dyDescent="0.25">
      <c r="A66" s="8">
        <v>1</v>
      </c>
      <c r="B66" s="8">
        <v>643</v>
      </c>
      <c r="C66" s="9" t="s">
        <v>163</v>
      </c>
      <c r="D66" s="9" t="s">
        <v>164</v>
      </c>
      <c r="E66" s="10">
        <v>0</v>
      </c>
      <c r="F66" s="10">
        <v>0</v>
      </c>
      <c r="G66" s="34">
        <v>2734</v>
      </c>
    </row>
    <row r="67" spans="1:8" x14ac:dyDescent="0.25">
      <c r="A67" s="12" t="s">
        <v>103</v>
      </c>
      <c r="B67" s="43" t="s">
        <v>165</v>
      </c>
      <c r="C67" s="44"/>
      <c r="D67" s="45"/>
      <c r="E67" s="14">
        <f>SUM(E66)</f>
        <v>0</v>
      </c>
      <c r="F67" s="14">
        <f>SUM(F66)</f>
        <v>0</v>
      </c>
      <c r="G67" s="14">
        <f>SUM(G66)</f>
        <v>2734</v>
      </c>
    </row>
    <row r="68" spans="1:8" x14ac:dyDescent="0.25">
      <c r="A68" s="8">
        <v>1</v>
      </c>
      <c r="B68" s="8">
        <v>648</v>
      </c>
      <c r="C68" s="9" t="s">
        <v>105</v>
      </c>
      <c r="D68" s="9" t="s">
        <v>106</v>
      </c>
      <c r="E68" s="11">
        <v>4258671.41</v>
      </c>
      <c r="F68" s="11">
        <v>64585</v>
      </c>
      <c r="G68" s="31">
        <v>1006872.88</v>
      </c>
      <c r="H68" s="7"/>
    </row>
    <row r="69" spans="1:8" x14ac:dyDescent="0.25">
      <c r="A69" s="8">
        <v>1</v>
      </c>
      <c r="B69" s="8">
        <v>648</v>
      </c>
      <c r="C69" s="9" t="s">
        <v>107</v>
      </c>
      <c r="D69" s="9" t="s">
        <v>108</v>
      </c>
      <c r="E69" s="11">
        <v>351.94</v>
      </c>
      <c r="F69" s="11">
        <v>5551.69</v>
      </c>
      <c r="G69" s="11">
        <v>22.84</v>
      </c>
    </row>
    <row r="70" spans="1:8" x14ac:dyDescent="0.25">
      <c r="A70" s="8">
        <v>1</v>
      </c>
      <c r="B70" s="8">
        <v>648</v>
      </c>
      <c r="C70" s="9" t="s">
        <v>109</v>
      </c>
      <c r="D70" s="9" t="s">
        <v>110</v>
      </c>
      <c r="E70" s="11">
        <v>11000</v>
      </c>
      <c r="F70" s="11">
        <v>0</v>
      </c>
      <c r="G70" s="11">
        <v>0</v>
      </c>
    </row>
    <row r="71" spans="1:8" x14ac:dyDescent="0.25">
      <c r="A71" s="8">
        <v>1</v>
      </c>
      <c r="B71" s="8">
        <v>648</v>
      </c>
      <c r="C71" s="9" t="s">
        <v>141</v>
      </c>
      <c r="D71" s="9" t="s">
        <v>142</v>
      </c>
      <c r="E71" s="11">
        <v>0</v>
      </c>
      <c r="F71" s="11">
        <v>0</v>
      </c>
      <c r="G71" s="11">
        <v>0</v>
      </c>
    </row>
    <row r="72" spans="1:8" x14ac:dyDescent="0.25">
      <c r="A72" s="12" t="s">
        <v>103</v>
      </c>
      <c r="B72" s="12" t="s">
        <v>111</v>
      </c>
      <c r="C72" s="13"/>
      <c r="D72" s="13"/>
      <c r="E72" s="14">
        <f>SUM(E68:E71)</f>
        <v>4270023.3500000006</v>
      </c>
      <c r="F72" s="14">
        <f>SUM(F68:F71)</f>
        <v>70136.69</v>
      </c>
      <c r="G72" s="14">
        <f>SUM(G68:G71)</f>
        <v>1006895.72</v>
      </c>
    </row>
    <row r="73" spans="1:8" x14ac:dyDescent="0.25">
      <c r="A73" s="8">
        <v>1</v>
      </c>
      <c r="B73" s="8">
        <v>649</v>
      </c>
      <c r="C73" s="9" t="s">
        <v>112</v>
      </c>
      <c r="D73" s="9" t="s">
        <v>113</v>
      </c>
      <c r="E73" s="11">
        <v>43875.35</v>
      </c>
      <c r="F73" s="11">
        <v>78750.33</v>
      </c>
      <c r="G73" s="11">
        <v>49785.49</v>
      </c>
      <c r="H73" s="7"/>
    </row>
    <row r="74" spans="1:8" x14ac:dyDescent="0.25">
      <c r="A74" s="12" t="s">
        <v>103</v>
      </c>
      <c r="B74" s="12" t="s">
        <v>114</v>
      </c>
      <c r="C74" s="13"/>
      <c r="D74" s="13"/>
      <c r="E74" s="14">
        <f>SUM(E73:E73)</f>
        <v>43875.35</v>
      </c>
      <c r="F74" s="14">
        <f>SUM(F73:F73)</f>
        <v>78750.33</v>
      </c>
      <c r="G74" s="14">
        <f>SUM(G73:G73)</f>
        <v>49785.49</v>
      </c>
    </row>
    <row r="75" spans="1:8" x14ac:dyDescent="0.25">
      <c r="A75" s="8">
        <v>1</v>
      </c>
      <c r="B75" s="8">
        <v>662</v>
      </c>
      <c r="C75" s="9" t="s">
        <v>115</v>
      </c>
      <c r="D75" s="9" t="s">
        <v>116</v>
      </c>
      <c r="E75" s="11">
        <v>971.56</v>
      </c>
      <c r="F75" s="11">
        <v>653.34</v>
      </c>
      <c r="G75" s="11">
        <v>612.19000000000005</v>
      </c>
    </row>
    <row r="76" spans="1:8" x14ac:dyDescent="0.25">
      <c r="A76" s="12" t="s">
        <v>103</v>
      </c>
      <c r="B76" s="12" t="s">
        <v>117</v>
      </c>
      <c r="C76" s="13"/>
      <c r="D76" s="13"/>
      <c r="E76" s="14">
        <f>SUM(E75:E75)</f>
        <v>971.56</v>
      </c>
      <c r="F76" s="14">
        <f>SUM(F75:F75)</f>
        <v>653.34</v>
      </c>
      <c r="G76" s="14">
        <f>SUM(G75:G75)</f>
        <v>612.19000000000005</v>
      </c>
    </row>
    <row r="77" spans="1:8" x14ac:dyDescent="0.25">
      <c r="A77" s="8">
        <v>1</v>
      </c>
      <c r="B77" s="8">
        <v>672</v>
      </c>
      <c r="C77" s="9" t="s">
        <v>118</v>
      </c>
      <c r="D77" s="9" t="s">
        <v>119</v>
      </c>
      <c r="E77" s="11">
        <v>31455230</v>
      </c>
      <c r="F77" s="11">
        <v>34592253</v>
      </c>
      <c r="G77" s="11">
        <v>35294740</v>
      </c>
    </row>
    <row r="78" spans="1:8" x14ac:dyDescent="0.25">
      <c r="A78" s="8">
        <v>1</v>
      </c>
      <c r="B78" s="8">
        <v>672</v>
      </c>
      <c r="C78" s="9" t="s">
        <v>120</v>
      </c>
      <c r="D78" s="9" t="s">
        <v>121</v>
      </c>
      <c r="E78" s="11">
        <v>665842.52</v>
      </c>
      <c r="F78" s="11">
        <v>711056.2</v>
      </c>
      <c r="G78" s="11">
        <v>378786.48</v>
      </c>
    </row>
    <row r="79" spans="1:8" x14ac:dyDescent="0.25">
      <c r="A79" s="8">
        <v>1</v>
      </c>
      <c r="B79" s="8">
        <v>672</v>
      </c>
      <c r="C79" s="9" t="s">
        <v>122</v>
      </c>
      <c r="D79" s="9" t="s">
        <v>123</v>
      </c>
      <c r="E79" s="11">
        <v>6576732</v>
      </c>
      <c r="F79" s="11">
        <v>6818832</v>
      </c>
      <c r="G79" s="11">
        <v>9480831.75</v>
      </c>
    </row>
    <row r="80" spans="1:8" x14ac:dyDescent="0.25">
      <c r="A80" s="8">
        <v>1</v>
      </c>
      <c r="B80" s="8">
        <v>672</v>
      </c>
      <c r="C80" s="9" t="s">
        <v>124</v>
      </c>
      <c r="D80" s="9" t="s">
        <v>125</v>
      </c>
      <c r="E80" s="11">
        <v>80601.5</v>
      </c>
      <c r="F80" s="11">
        <v>0</v>
      </c>
      <c r="G80" s="11">
        <v>4524662</v>
      </c>
    </row>
    <row r="81" spans="1:8" x14ac:dyDescent="0.25">
      <c r="A81" s="12" t="s">
        <v>103</v>
      </c>
      <c r="B81" s="12" t="s">
        <v>126</v>
      </c>
      <c r="C81" s="13"/>
      <c r="D81" s="13"/>
      <c r="E81" s="14">
        <f>SUM(E77:E80)</f>
        <v>38778406.019999996</v>
      </c>
      <c r="F81" s="14">
        <f>SUM(F77:F80)</f>
        <v>42122141.200000003</v>
      </c>
      <c r="G81" s="14">
        <f>SUM(G77:G80)</f>
        <v>49679020.229999997</v>
      </c>
    </row>
    <row r="82" spans="1:8" x14ac:dyDescent="0.25">
      <c r="A82" s="40" t="s">
        <v>29</v>
      </c>
      <c r="B82" s="41"/>
      <c r="C82" s="42"/>
      <c r="D82" s="16"/>
      <c r="E82" s="17">
        <f>SUM(E22,E26,E28,E30,E42,E46,E49,E51,E53,E57,E59,E61)</f>
        <v>46847238.280000001</v>
      </c>
      <c r="F82" s="17">
        <f>SUM(F22,F26,F28,F30,F42,F46,F49,F51,F53,F57,F59,F61)</f>
        <v>46164377.560000002</v>
      </c>
      <c r="G82" s="17">
        <f>SUM(G22,G26,G28,G30,G42,G46,G49,G51,G53,G57,G59,G61)</f>
        <v>55740217.630000003</v>
      </c>
    </row>
    <row r="83" spans="1:8" x14ac:dyDescent="0.25">
      <c r="A83" s="40" t="s">
        <v>103</v>
      </c>
      <c r="B83" s="41"/>
      <c r="C83" s="42"/>
      <c r="D83" s="16"/>
      <c r="E83" s="17">
        <f>SUM(E65,E67,E72,E74,E76,E81)</f>
        <v>46847238.279999994</v>
      </c>
      <c r="F83" s="17">
        <f>SUM(F65,F67,F72,F74,F76,F81)</f>
        <v>46164377.560000002</v>
      </c>
      <c r="G83" s="17">
        <f>SUM(G65,G67,G72,G74,G76,G81)</f>
        <v>55740217.629999995</v>
      </c>
    </row>
    <row r="84" spans="1:8" x14ac:dyDescent="0.25">
      <c r="A84" s="40" t="s">
        <v>127</v>
      </c>
      <c r="B84" s="41"/>
      <c r="C84" s="42"/>
      <c r="D84" s="16"/>
      <c r="E84" s="17">
        <f>SUM(E83-E82)</f>
        <v>-7.4505805969238281E-9</v>
      </c>
      <c r="F84" s="17">
        <f t="shared" ref="F84:G84" si="0">SUM(F83-F82)</f>
        <v>0</v>
      </c>
      <c r="G84" s="17">
        <f t="shared" si="0"/>
        <v>-7.4505805969238281E-9</v>
      </c>
      <c r="H84" s="7"/>
    </row>
    <row r="85" spans="1:8" x14ac:dyDescent="0.25">
      <c r="A85" s="21"/>
      <c r="B85" s="21"/>
      <c r="C85" s="22"/>
      <c r="D85" s="22"/>
      <c r="E85" s="23"/>
      <c r="F85" s="24"/>
      <c r="G85" s="24"/>
      <c r="H85" s="7"/>
    </row>
    <row r="86" spans="1:8" x14ac:dyDescent="0.25">
      <c r="A86" s="21" t="s">
        <v>144</v>
      </c>
      <c r="B86" s="21"/>
      <c r="C86" s="25"/>
      <c r="D86" s="5" t="s">
        <v>166</v>
      </c>
      <c r="E86" s="23"/>
      <c r="F86" s="24"/>
      <c r="G86" s="24"/>
      <c r="H86" s="7"/>
    </row>
    <row r="87" spans="1:8" x14ac:dyDescent="0.25">
      <c r="A87" s="21"/>
      <c r="B87" s="21"/>
      <c r="C87" s="30"/>
      <c r="D87" s="5" t="s">
        <v>167</v>
      </c>
      <c r="E87" s="23"/>
      <c r="F87" s="24"/>
      <c r="G87" s="24"/>
      <c r="H87" s="7"/>
    </row>
    <row r="88" spans="1:8" x14ac:dyDescent="0.25">
      <c r="A88" s="4"/>
      <c r="B88" s="4"/>
      <c r="C88" s="5"/>
      <c r="D88" s="5"/>
      <c r="E88" s="6"/>
      <c r="F88" s="6"/>
      <c r="G88" s="6"/>
    </row>
    <row r="89" spans="1:8" x14ac:dyDescent="0.25">
      <c r="A89" s="35" t="s">
        <v>161</v>
      </c>
      <c r="B89" s="35"/>
      <c r="C89" s="35"/>
      <c r="D89" s="35"/>
      <c r="E89" s="6"/>
      <c r="F89" s="6"/>
      <c r="G89" s="6"/>
    </row>
    <row r="90" spans="1:8" x14ac:dyDescent="0.25">
      <c r="A90" s="4"/>
      <c r="B90" s="4"/>
      <c r="C90" s="5"/>
      <c r="D90" s="5"/>
      <c r="E90" s="6"/>
      <c r="F90" s="6"/>
      <c r="G90" s="6"/>
    </row>
    <row r="91" spans="1:8" x14ac:dyDescent="0.25">
      <c r="A91" s="35" t="s">
        <v>140</v>
      </c>
      <c r="B91" s="35"/>
      <c r="C91" s="35"/>
      <c r="D91" s="35"/>
      <c r="E91" s="6"/>
      <c r="F91" s="6"/>
      <c r="G91" s="6"/>
    </row>
    <row r="92" spans="1:8" x14ac:dyDescent="0.25">
      <c r="A92" s="4"/>
      <c r="B92" s="4"/>
      <c r="C92" s="5"/>
      <c r="D92" s="5"/>
      <c r="E92" s="6"/>
      <c r="F92" s="6"/>
      <c r="G92" s="6"/>
    </row>
    <row r="93" spans="1:8" x14ac:dyDescent="0.25">
      <c r="A93" s="35" t="s">
        <v>143</v>
      </c>
      <c r="B93" s="35"/>
      <c r="C93" s="35"/>
      <c r="D93" s="35"/>
      <c r="E93" s="6"/>
      <c r="F93" s="6"/>
      <c r="G93" s="6"/>
    </row>
    <row r="94" spans="1:8" x14ac:dyDescent="0.25">
      <c r="A94" s="4"/>
      <c r="B94" s="4"/>
      <c r="C94" s="5"/>
      <c r="D94" s="5"/>
      <c r="E94" s="6"/>
      <c r="F94" s="6"/>
      <c r="G94" s="6"/>
    </row>
    <row r="95" spans="1:8" x14ac:dyDescent="0.25">
      <c r="A95" s="4"/>
      <c r="B95" s="4"/>
      <c r="C95" s="5"/>
      <c r="D95" s="5"/>
      <c r="E95" s="6"/>
      <c r="F95" s="6"/>
      <c r="G95" s="6"/>
    </row>
    <row r="96" spans="1:8" x14ac:dyDescent="0.25">
      <c r="A96" s="4"/>
      <c r="B96" s="4"/>
      <c r="C96" s="5"/>
      <c r="D96" s="5"/>
      <c r="E96" s="6"/>
      <c r="F96" s="6"/>
      <c r="G96" s="6"/>
    </row>
    <row r="97" spans="1:7" x14ac:dyDescent="0.25">
      <c r="A97" s="4"/>
      <c r="B97" s="4"/>
      <c r="C97" s="5"/>
      <c r="D97" s="5"/>
      <c r="E97" s="6"/>
      <c r="F97" s="6"/>
      <c r="G97" s="6"/>
    </row>
    <row r="98" spans="1:7" x14ac:dyDescent="0.25">
      <c r="A98" s="4"/>
      <c r="B98" s="4"/>
      <c r="C98" s="5"/>
      <c r="D98" s="5"/>
      <c r="E98" s="6"/>
      <c r="F98" s="6"/>
      <c r="G98" s="6"/>
    </row>
    <row r="99" spans="1:7" x14ac:dyDescent="0.25">
      <c r="A99" s="4"/>
      <c r="B99" s="4"/>
      <c r="C99" s="5"/>
      <c r="D99" s="5"/>
      <c r="E99" s="6"/>
      <c r="F99" s="6"/>
      <c r="G99" s="6"/>
    </row>
    <row r="100" spans="1:7" x14ac:dyDescent="0.25">
      <c r="A100" s="4"/>
      <c r="B100" s="4"/>
      <c r="C100" s="5"/>
      <c r="D100" s="5"/>
      <c r="E100" s="6"/>
      <c r="F100" s="6"/>
      <c r="G100" s="6"/>
    </row>
    <row r="101" spans="1:7" x14ac:dyDescent="0.25">
      <c r="A101" s="4"/>
      <c r="B101" s="4"/>
      <c r="C101" s="5"/>
      <c r="D101" s="5"/>
      <c r="E101" s="6"/>
      <c r="F101" s="6"/>
      <c r="G101" s="6"/>
    </row>
    <row r="102" spans="1:7" x14ac:dyDescent="0.25">
      <c r="A102" s="4"/>
      <c r="B102" s="4"/>
      <c r="C102" s="5"/>
      <c r="D102" s="5"/>
      <c r="E102" s="6"/>
      <c r="F102" s="6"/>
      <c r="G102" s="6"/>
    </row>
    <row r="103" spans="1:7" x14ac:dyDescent="0.25">
      <c r="A103" s="4"/>
      <c r="B103" s="4"/>
      <c r="C103" s="5"/>
      <c r="D103" s="5"/>
      <c r="E103" s="6"/>
      <c r="F103" s="6"/>
      <c r="G103" s="6"/>
    </row>
  </sheetData>
  <mergeCells count="12">
    <mergeCell ref="A89:D89"/>
    <mergeCell ref="A91:D91"/>
    <mergeCell ref="A93:D93"/>
    <mergeCell ref="A3:G3"/>
    <mergeCell ref="A4:G4"/>
    <mergeCell ref="A5:G5"/>
    <mergeCell ref="A6:G6"/>
    <mergeCell ref="A7:G7"/>
    <mergeCell ref="A82:C82"/>
    <mergeCell ref="A83:C83"/>
    <mergeCell ref="A84:C84"/>
    <mergeCell ref="B67:D67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5" fitToHeight="0" orientation="portrait" r:id="rId1"/>
  <headerFooter>
    <oddFooter>&amp;R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workbookViewId="0">
      <pane ySplit="8" topLeftCell="A9" activePane="bottomLeft" state="frozen"/>
      <selection pane="bottomLeft" activeCell="D33" sqref="D33"/>
    </sheetView>
  </sheetViews>
  <sheetFormatPr defaultRowHeight="15.75" x14ac:dyDescent="0.25"/>
  <cols>
    <col min="1" max="1" width="8.625" style="1" customWidth="1"/>
    <col min="2" max="2" width="4.875" style="1" customWidth="1"/>
    <col min="3" max="3" width="8.25" style="2" customWidth="1"/>
    <col min="4" max="4" width="47.375" style="2" customWidth="1"/>
    <col min="5" max="7" width="13.625" style="3" customWidth="1"/>
  </cols>
  <sheetData>
    <row r="1" spans="1:8" x14ac:dyDescent="0.25">
      <c r="A1" s="4"/>
      <c r="B1" s="4"/>
      <c r="C1" s="5"/>
      <c r="D1" s="5"/>
      <c r="E1" s="6"/>
      <c r="F1" s="6"/>
      <c r="G1" s="6" t="s">
        <v>137</v>
      </c>
      <c r="H1" s="7"/>
    </row>
    <row r="2" spans="1:8" x14ac:dyDescent="0.25">
      <c r="A2" s="4"/>
      <c r="B2" s="4"/>
      <c r="C2" s="5"/>
      <c r="D2" s="5"/>
      <c r="E2" s="6"/>
      <c r="F2" s="6"/>
      <c r="G2" s="6"/>
      <c r="H2" s="7"/>
    </row>
    <row r="3" spans="1:8" ht="30" customHeight="1" x14ac:dyDescent="0.25">
      <c r="A3" s="46" t="s">
        <v>162</v>
      </c>
      <c r="B3" s="46"/>
      <c r="C3" s="46"/>
      <c r="D3" s="46"/>
      <c r="E3" s="46"/>
      <c r="F3" s="46"/>
      <c r="G3" s="46"/>
      <c r="H3" s="7"/>
    </row>
    <row r="4" spans="1:8" x14ac:dyDescent="0.25">
      <c r="A4" s="39" t="s">
        <v>138</v>
      </c>
      <c r="B4" s="39"/>
      <c r="C4" s="39"/>
      <c r="D4" s="39"/>
      <c r="E4" s="39"/>
      <c r="F4" s="39"/>
      <c r="G4" s="39"/>
      <c r="H4" s="7"/>
    </row>
    <row r="5" spans="1:8" x14ac:dyDescent="0.25">
      <c r="A5" s="39" t="s">
        <v>139</v>
      </c>
      <c r="B5" s="39"/>
      <c r="C5" s="39"/>
      <c r="D5" s="39"/>
      <c r="E5" s="39"/>
      <c r="F5" s="39"/>
      <c r="G5" s="39"/>
      <c r="H5" s="7"/>
    </row>
    <row r="6" spans="1:8" x14ac:dyDescent="0.25">
      <c r="A6" s="39" t="s">
        <v>135</v>
      </c>
      <c r="B6" s="39"/>
      <c r="C6" s="39"/>
      <c r="D6" s="39"/>
      <c r="E6" s="39"/>
      <c r="F6" s="39"/>
      <c r="G6" s="39"/>
      <c r="H6" s="7"/>
    </row>
    <row r="7" spans="1:8" x14ac:dyDescent="0.25">
      <c r="A7" s="39" t="s">
        <v>146</v>
      </c>
      <c r="B7" s="39"/>
      <c r="C7" s="39"/>
      <c r="D7" s="39"/>
      <c r="E7" s="39"/>
      <c r="F7" s="39"/>
      <c r="G7" s="39"/>
      <c r="H7" s="7"/>
    </row>
    <row r="8" spans="1:8" ht="30.6" customHeight="1" x14ac:dyDescent="0.25">
      <c r="A8" s="18" t="s">
        <v>0</v>
      </c>
      <c r="B8" s="18" t="s">
        <v>1</v>
      </c>
      <c r="C8" s="19" t="s">
        <v>2</v>
      </c>
      <c r="D8" s="19" t="s">
        <v>3</v>
      </c>
      <c r="E8" s="20" t="s">
        <v>145</v>
      </c>
      <c r="F8" s="20" t="s">
        <v>147</v>
      </c>
      <c r="G8" s="20" t="s">
        <v>160</v>
      </c>
      <c r="H8" s="7"/>
    </row>
    <row r="9" spans="1:8" x14ac:dyDescent="0.25">
      <c r="A9" s="8">
        <v>2</v>
      </c>
      <c r="B9" s="8">
        <v>501</v>
      </c>
      <c r="C9" s="9" t="s">
        <v>148</v>
      </c>
      <c r="D9" s="9" t="s">
        <v>9</v>
      </c>
      <c r="E9" s="11">
        <v>11598</v>
      </c>
      <c r="F9" s="11">
        <v>3084</v>
      </c>
      <c r="G9" s="11">
        <v>0</v>
      </c>
      <c r="H9" s="7"/>
    </row>
    <row r="10" spans="1:8" x14ac:dyDescent="0.25">
      <c r="A10" s="8">
        <v>2</v>
      </c>
      <c r="B10" s="8">
        <v>501</v>
      </c>
      <c r="C10" s="9" t="s">
        <v>149</v>
      </c>
      <c r="D10" s="9" t="s">
        <v>13</v>
      </c>
      <c r="E10" s="11">
        <v>0</v>
      </c>
      <c r="F10" s="11">
        <v>0</v>
      </c>
      <c r="G10" s="11">
        <v>0</v>
      </c>
      <c r="H10" s="7"/>
    </row>
    <row r="11" spans="1:8" x14ac:dyDescent="0.25">
      <c r="A11" s="12" t="s">
        <v>128</v>
      </c>
      <c r="B11" s="12" t="s">
        <v>30</v>
      </c>
      <c r="C11" s="13"/>
      <c r="D11" s="13"/>
      <c r="E11" s="14">
        <f>SUM(E9:E10)</f>
        <v>11598</v>
      </c>
      <c r="F11" s="14">
        <f t="shared" ref="F11:G11" si="0">SUM(F9:F10)</f>
        <v>3084</v>
      </c>
      <c r="G11" s="14">
        <f t="shared" si="0"/>
        <v>0</v>
      </c>
      <c r="H11" s="7"/>
    </row>
    <row r="12" spans="1:8" x14ac:dyDescent="0.25">
      <c r="A12" s="8">
        <v>2</v>
      </c>
      <c r="B12" s="8">
        <v>502</v>
      </c>
      <c r="C12" s="9" t="s">
        <v>150</v>
      </c>
      <c r="D12" s="9" t="s">
        <v>32</v>
      </c>
      <c r="E12" s="11">
        <v>255</v>
      </c>
      <c r="F12" s="11">
        <v>0</v>
      </c>
      <c r="G12" s="11">
        <v>0</v>
      </c>
      <c r="H12" s="7"/>
    </row>
    <row r="13" spans="1:8" x14ac:dyDescent="0.25">
      <c r="A13" s="8">
        <v>2</v>
      </c>
      <c r="B13" s="8">
        <v>502</v>
      </c>
      <c r="C13" s="9" t="s">
        <v>151</v>
      </c>
      <c r="D13" s="9" t="s">
        <v>34</v>
      </c>
      <c r="E13" s="11">
        <v>969</v>
      </c>
      <c r="F13" s="11">
        <v>0</v>
      </c>
      <c r="G13" s="11">
        <v>0</v>
      </c>
      <c r="H13" s="7"/>
    </row>
    <row r="14" spans="1:8" x14ac:dyDescent="0.25">
      <c r="A14" s="8">
        <v>2</v>
      </c>
      <c r="B14" s="8">
        <v>502</v>
      </c>
      <c r="C14" s="9" t="s">
        <v>152</v>
      </c>
      <c r="D14" s="9" t="s">
        <v>36</v>
      </c>
      <c r="E14" s="11">
        <v>1326</v>
      </c>
      <c r="F14" s="11">
        <v>0</v>
      </c>
      <c r="G14" s="11">
        <v>0</v>
      </c>
      <c r="H14" s="7"/>
    </row>
    <row r="15" spans="1:8" x14ac:dyDescent="0.25">
      <c r="A15" s="12" t="s">
        <v>128</v>
      </c>
      <c r="B15" s="12" t="s">
        <v>37</v>
      </c>
      <c r="C15" s="13"/>
      <c r="D15" s="13"/>
      <c r="E15" s="14">
        <f>SUM(E12:E14)</f>
        <v>2550</v>
      </c>
      <c r="F15" s="14">
        <f>SUM(F12:F14)</f>
        <v>0</v>
      </c>
      <c r="G15" s="14">
        <f>SUM(G12:G14)</f>
        <v>0</v>
      </c>
      <c r="H15" s="7"/>
    </row>
    <row r="16" spans="1:8" x14ac:dyDescent="0.25">
      <c r="A16" s="8">
        <v>2</v>
      </c>
      <c r="B16" s="8">
        <v>511</v>
      </c>
      <c r="C16" s="9" t="s">
        <v>153</v>
      </c>
      <c r="D16" s="9" t="s">
        <v>39</v>
      </c>
      <c r="E16" s="10">
        <v>0</v>
      </c>
      <c r="F16" s="11">
        <v>0</v>
      </c>
      <c r="G16" s="11">
        <v>0</v>
      </c>
      <c r="H16" s="7"/>
    </row>
    <row r="17" spans="1:8" x14ac:dyDescent="0.25">
      <c r="A17" s="12" t="s">
        <v>128</v>
      </c>
      <c r="B17" s="12" t="s">
        <v>40</v>
      </c>
      <c r="C17" s="13"/>
      <c r="D17" s="13"/>
      <c r="E17" s="14">
        <f>SUM(E16:E16)</f>
        <v>0</v>
      </c>
      <c r="F17" s="14">
        <f>SUM(F16:F16)</f>
        <v>0</v>
      </c>
      <c r="G17" s="14">
        <f>SUM(G16:G16)</f>
        <v>0</v>
      </c>
      <c r="H17" s="7"/>
    </row>
    <row r="18" spans="1:8" x14ac:dyDescent="0.25">
      <c r="A18" s="8">
        <v>2</v>
      </c>
      <c r="B18" s="8">
        <v>518</v>
      </c>
      <c r="C18" s="9" t="s">
        <v>154</v>
      </c>
      <c r="D18" s="9" t="s">
        <v>65</v>
      </c>
      <c r="E18" s="10">
        <v>0</v>
      </c>
      <c r="F18" s="11">
        <v>4100</v>
      </c>
      <c r="G18" s="31">
        <v>10100</v>
      </c>
      <c r="H18" s="7"/>
    </row>
    <row r="19" spans="1:8" x14ac:dyDescent="0.25">
      <c r="A19" s="12" t="s">
        <v>128</v>
      </c>
      <c r="B19" s="12" t="s">
        <v>66</v>
      </c>
      <c r="C19" s="28"/>
      <c r="D19" s="29"/>
      <c r="E19" s="14">
        <f>SUM(E18:E18)</f>
        <v>0</v>
      </c>
      <c r="F19" s="14">
        <f>SUM(F18:F18)</f>
        <v>4100</v>
      </c>
      <c r="G19" s="14">
        <f>SUM(G18:G18)</f>
        <v>10100</v>
      </c>
      <c r="H19" s="7"/>
    </row>
    <row r="20" spans="1:8" x14ac:dyDescent="0.25">
      <c r="A20" s="8">
        <v>2</v>
      </c>
      <c r="B20" s="8">
        <v>521</v>
      </c>
      <c r="C20" s="9" t="s">
        <v>155</v>
      </c>
      <c r="D20" s="9" t="s">
        <v>70</v>
      </c>
      <c r="E20" s="10">
        <v>0</v>
      </c>
      <c r="F20" s="10">
        <v>0</v>
      </c>
      <c r="G20" s="11">
        <v>0</v>
      </c>
      <c r="H20" s="7"/>
    </row>
    <row r="21" spans="1:8" x14ac:dyDescent="0.25">
      <c r="A21" s="12" t="s">
        <v>128</v>
      </c>
      <c r="B21" s="12" t="s">
        <v>73</v>
      </c>
      <c r="C21" s="13"/>
      <c r="D21" s="13"/>
      <c r="E21" s="14">
        <f>SUM(E20:E20)</f>
        <v>0</v>
      </c>
      <c r="F21" s="14">
        <f>SUM(F20:F20)</f>
        <v>0</v>
      </c>
      <c r="G21" s="14">
        <f>SUM(G20:G20)</f>
        <v>0</v>
      </c>
      <c r="H21" s="7"/>
    </row>
    <row r="22" spans="1:8" x14ac:dyDescent="0.25">
      <c r="A22" s="8">
        <v>2</v>
      </c>
      <c r="B22" s="8">
        <v>602</v>
      </c>
      <c r="C22" s="9" t="s">
        <v>156</v>
      </c>
      <c r="D22" s="9" t="s">
        <v>100</v>
      </c>
      <c r="E22" s="11">
        <v>11598</v>
      </c>
      <c r="F22" s="11">
        <v>3084</v>
      </c>
      <c r="G22" s="11">
        <v>0</v>
      </c>
      <c r="H22" s="7"/>
    </row>
    <row r="23" spans="1:8" x14ac:dyDescent="0.25">
      <c r="A23" s="8">
        <v>2</v>
      </c>
      <c r="B23" s="8">
        <v>602</v>
      </c>
      <c r="C23" s="9" t="s">
        <v>157</v>
      </c>
      <c r="D23" s="9" t="s">
        <v>102</v>
      </c>
      <c r="E23" s="11">
        <v>0</v>
      </c>
      <c r="F23" s="11">
        <v>0</v>
      </c>
      <c r="G23" s="11">
        <v>0</v>
      </c>
      <c r="H23" s="7"/>
    </row>
    <row r="24" spans="1:8" x14ac:dyDescent="0.25">
      <c r="A24" s="12" t="s">
        <v>129</v>
      </c>
      <c r="B24" s="12" t="s">
        <v>104</v>
      </c>
      <c r="C24" s="13"/>
      <c r="D24" s="13"/>
      <c r="E24" s="14">
        <f t="shared" ref="E24:G24" si="1">SUM(E22:E23)</f>
        <v>11598</v>
      </c>
      <c r="F24" s="14">
        <f t="shared" si="1"/>
        <v>3084</v>
      </c>
      <c r="G24" s="14">
        <f t="shared" si="1"/>
        <v>0</v>
      </c>
      <c r="H24" s="7"/>
    </row>
    <row r="25" spans="1:8" x14ac:dyDescent="0.25">
      <c r="A25" s="8">
        <v>2</v>
      </c>
      <c r="B25" s="8">
        <v>603</v>
      </c>
      <c r="C25" s="9" t="s">
        <v>158</v>
      </c>
      <c r="D25" s="9" t="s">
        <v>130</v>
      </c>
      <c r="E25" s="11">
        <v>2550</v>
      </c>
      <c r="F25" s="11">
        <v>4100</v>
      </c>
      <c r="G25" s="31">
        <v>10100</v>
      </c>
      <c r="H25" s="7"/>
    </row>
    <row r="26" spans="1:8" x14ac:dyDescent="0.25">
      <c r="A26" s="12" t="s">
        <v>129</v>
      </c>
      <c r="B26" s="12" t="s">
        <v>131</v>
      </c>
      <c r="C26" s="13"/>
      <c r="D26" s="13"/>
      <c r="E26" s="14">
        <f>SUM(E25:E25)</f>
        <v>2550</v>
      </c>
      <c r="F26" s="14">
        <f>SUM(F25:F25)</f>
        <v>4100</v>
      </c>
      <c r="G26" s="14">
        <f>SUM(G25:G25)</f>
        <v>10100</v>
      </c>
      <c r="H26" s="7"/>
    </row>
    <row r="27" spans="1:8" x14ac:dyDescent="0.25">
      <c r="A27" s="40" t="s">
        <v>128</v>
      </c>
      <c r="B27" s="41"/>
      <c r="C27" s="42"/>
      <c r="D27" s="27"/>
      <c r="E27" s="17">
        <f>SUM(E11,E15,E17,E19,E21)</f>
        <v>14148</v>
      </c>
      <c r="F27" s="17">
        <f>SUM(F11,F15,F17,F19,F21)</f>
        <v>7184</v>
      </c>
      <c r="G27" s="17">
        <f>SUM(G11,G15,G17,G19,G21)</f>
        <v>10100</v>
      </c>
      <c r="H27" s="7"/>
    </row>
    <row r="28" spans="1:8" x14ac:dyDescent="0.25">
      <c r="A28" s="40" t="s">
        <v>129</v>
      </c>
      <c r="B28" s="41"/>
      <c r="C28" s="42"/>
      <c r="D28" s="27"/>
      <c r="E28" s="17">
        <f>SUM(E24,E26)</f>
        <v>14148</v>
      </c>
      <c r="F28" s="17">
        <f t="shared" ref="F28:G28" si="2">SUM(F24,F26)</f>
        <v>7184</v>
      </c>
      <c r="G28" s="17">
        <f t="shared" si="2"/>
        <v>10100</v>
      </c>
      <c r="H28" s="7"/>
    </row>
    <row r="29" spans="1:8" x14ac:dyDescent="0.25">
      <c r="A29" s="40" t="s">
        <v>132</v>
      </c>
      <c r="B29" s="41"/>
      <c r="C29" s="42"/>
      <c r="D29" s="16"/>
      <c r="E29" s="17">
        <f>SUM(E28-E27)</f>
        <v>0</v>
      </c>
      <c r="F29" s="17">
        <f t="shared" ref="F29:G29" si="3">SUM(F28-F27)</f>
        <v>0</v>
      </c>
      <c r="G29" s="17">
        <f t="shared" si="3"/>
        <v>0</v>
      </c>
      <c r="H29" s="7"/>
    </row>
    <row r="30" spans="1:8" x14ac:dyDescent="0.25">
      <c r="A30" s="4"/>
      <c r="B30" s="4"/>
      <c r="C30" s="5"/>
      <c r="D30" s="5"/>
      <c r="E30" s="6"/>
      <c r="F30" s="6"/>
      <c r="G30" s="6"/>
      <c r="H30" s="7"/>
    </row>
    <row r="31" spans="1:8" x14ac:dyDescent="0.25">
      <c r="A31" s="21" t="s">
        <v>144</v>
      </c>
      <c r="B31" s="4"/>
      <c r="C31" s="26"/>
      <c r="D31" s="5" t="s">
        <v>168</v>
      </c>
      <c r="E31" s="6"/>
      <c r="F31" s="6"/>
      <c r="G31" s="6"/>
      <c r="H31" s="7"/>
    </row>
    <row r="32" spans="1:8" x14ac:dyDescent="0.25">
      <c r="A32" s="21"/>
      <c r="B32" s="4"/>
      <c r="C32" s="30"/>
      <c r="D32" s="5" t="s">
        <v>167</v>
      </c>
      <c r="E32" s="23"/>
      <c r="F32" s="24"/>
      <c r="G32" s="6"/>
      <c r="H32" s="7"/>
    </row>
    <row r="33" spans="1:8" x14ac:dyDescent="0.25">
      <c r="A33" s="4"/>
      <c r="B33" s="4"/>
      <c r="C33" s="5"/>
      <c r="D33" s="5"/>
      <c r="E33" s="6"/>
      <c r="F33" s="6"/>
      <c r="G33" s="6"/>
      <c r="H33" s="7"/>
    </row>
    <row r="34" spans="1:8" x14ac:dyDescent="0.25">
      <c r="A34" s="35" t="s">
        <v>161</v>
      </c>
      <c r="B34" s="35"/>
      <c r="C34" s="35"/>
      <c r="D34" s="35"/>
      <c r="E34" s="6"/>
      <c r="F34" s="6"/>
      <c r="G34" s="6"/>
      <c r="H34" s="7"/>
    </row>
    <row r="35" spans="1:8" x14ac:dyDescent="0.25">
      <c r="A35" s="4"/>
      <c r="B35" s="4"/>
      <c r="C35" s="5"/>
      <c r="D35" s="5"/>
      <c r="E35" s="6"/>
      <c r="F35" s="6"/>
      <c r="G35" s="6"/>
      <c r="H35" s="7"/>
    </row>
    <row r="36" spans="1:8" x14ac:dyDescent="0.25">
      <c r="A36" s="35" t="s">
        <v>140</v>
      </c>
      <c r="B36" s="35"/>
      <c r="C36" s="35"/>
      <c r="D36" s="35"/>
      <c r="E36" s="6"/>
      <c r="F36" s="6"/>
      <c r="G36" s="6"/>
      <c r="H36" s="7"/>
    </row>
    <row r="37" spans="1:8" x14ac:dyDescent="0.25">
      <c r="A37" s="4"/>
      <c r="B37" s="4"/>
      <c r="C37" s="5"/>
      <c r="D37" s="5"/>
      <c r="E37" s="6"/>
      <c r="F37" s="6"/>
      <c r="G37" s="6"/>
      <c r="H37" s="7"/>
    </row>
    <row r="38" spans="1:8" x14ac:dyDescent="0.25">
      <c r="A38" s="4" t="s">
        <v>143</v>
      </c>
      <c r="B38" s="4"/>
      <c r="C38" s="5"/>
      <c r="D38" s="5"/>
      <c r="E38" s="6"/>
      <c r="F38" s="6"/>
      <c r="G38" s="6"/>
      <c r="H38" s="7"/>
    </row>
  </sheetData>
  <mergeCells count="10">
    <mergeCell ref="A34:D34"/>
    <mergeCell ref="A36:D36"/>
    <mergeCell ref="A3:G3"/>
    <mergeCell ref="A4:G4"/>
    <mergeCell ref="A5:G5"/>
    <mergeCell ref="A6:G6"/>
    <mergeCell ref="A7:G7"/>
    <mergeCell ref="A29:C29"/>
    <mergeCell ref="A27:C27"/>
    <mergeCell ref="A28:C28"/>
  </mergeCells>
  <printOptions horizontalCentered="1"/>
  <pageMargins left="0.19685039369791668" right="0.19685039369791668" top="0.19685039369791668" bottom="0.39370078739583336" header="0.19685039369791668" footer="0.19685039369791668"/>
  <pageSetup paperSize="9" scale="85" fitToHeight="0" orientation="portrait" r:id="rId1"/>
  <headerFooter>
    <oddFooter>&amp;R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Příloha č. 1 - hlavní činnost</vt:lpstr>
      <vt:lpstr>Příloha č. 2 - doplň. činnost</vt:lpstr>
      <vt:lpstr>'Příloha č. 1 - hlavní činnost'!Názvy_tisku</vt:lpstr>
      <vt:lpstr>'Příloha č. 2 - doplň. činnost'!Názvy_tisku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2018-03-09T10:10:27Z</dcterms:created>
  <dcterms:modified xsi:type="dcterms:W3CDTF">2023-03-30T09:59:45Z</dcterms:modified>
</cp:coreProperties>
</file>