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895" windowHeight="10545"/>
  </bookViews>
  <sheets>
    <sheet name="Příloha č. 1 - hlavní činnost" sheetId="1" r:id="rId1"/>
    <sheet name="Příloha č. 2 - doplň. činnost" sheetId="2" r:id="rId2"/>
  </sheets>
  <definedNames>
    <definedName name="_xlnm.Print_Titles" localSheetId="0">'Příloha č. 1 - hlavní činnost'!$8:$8</definedName>
    <definedName name="_xlnm.Print_Titles" localSheetId="1">'Příloha č. 2 - doplň. činnost'!$8:$8</definedName>
  </definedNames>
  <calcPr calcId="145621"/>
</workbook>
</file>

<file path=xl/calcChain.xml><?xml version="1.0" encoding="utf-8"?>
<calcChain xmlns="http://schemas.openxmlformats.org/spreadsheetml/2006/main">
  <c r="G27" i="2" l="1"/>
  <c r="F27" i="2"/>
  <c r="E27" i="2"/>
  <c r="G82" i="1"/>
  <c r="F82" i="1"/>
  <c r="E82" i="1"/>
  <c r="G24" i="2" l="1"/>
  <c r="F24" i="2"/>
  <c r="E24" i="2"/>
  <c r="G19" i="2"/>
  <c r="F19" i="2"/>
  <c r="E19" i="2"/>
  <c r="G17" i="2"/>
  <c r="F17" i="2"/>
  <c r="E17" i="2"/>
  <c r="G15" i="2"/>
  <c r="F15" i="2"/>
  <c r="E15" i="2"/>
  <c r="G22" i="2"/>
  <c r="G26" i="2" s="1"/>
  <c r="F22" i="2"/>
  <c r="F26" i="2" s="1"/>
  <c r="E22" i="2"/>
  <c r="E26" i="2" s="1"/>
  <c r="G11" i="2"/>
  <c r="F11" i="2"/>
  <c r="E11" i="2"/>
  <c r="E25" i="2" l="1"/>
  <c r="F25" i="2"/>
  <c r="G25" i="2"/>
  <c r="G79" i="1"/>
  <c r="F79" i="1"/>
  <c r="E79" i="1"/>
  <c r="G70" i="1"/>
  <c r="F70" i="1"/>
  <c r="E70" i="1"/>
  <c r="G65" i="1"/>
  <c r="F65" i="1"/>
  <c r="E65" i="1"/>
  <c r="G74" i="1"/>
  <c r="F74" i="1"/>
  <c r="E74" i="1"/>
  <c r="G72" i="1"/>
  <c r="F72" i="1"/>
  <c r="E72" i="1"/>
  <c r="G61" i="1"/>
  <c r="F61" i="1"/>
  <c r="E61" i="1"/>
  <c r="G57" i="1"/>
  <c r="F57" i="1"/>
  <c r="E57" i="1"/>
  <c r="G59" i="1"/>
  <c r="F59" i="1"/>
  <c r="E59" i="1"/>
  <c r="G53" i="1"/>
  <c r="F53" i="1"/>
  <c r="E53" i="1"/>
  <c r="G51" i="1"/>
  <c r="F51" i="1"/>
  <c r="E51" i="1"/>
  <c r="G49" i="1"/>
  <c r="F49" i="1"/>
  <c r="E49" i="1"/>
  <c r="G46" i="1"/>
  <c r="F46" i="1"/>
  <c r="E46" i="1"/>
  <c r="G42" i="1"/>
  <c r="F42" i="1"/>
  <c r="E42" i="1"/>
  <c r="G30" i="1"/>
  <c r="F30" i="1"/>
  <c r="E30" i="1"/>
  <c r="G28" i="1"/>
  <c r="F28" i="1"/>
  <c r="E28" i="1"/>
  <c r="G26" i="1"/>
  <c r="F26" i="1"/>
  <c r="E26" i="1"/>
  <c r="G22" i="1"/>
  <c r="F22" i="1"/>
  <c r="E22" i="1"/>
  <c r="F81" i="1" l="1"/>
  <c r="G81" i="1"/>
  <c r="E80" i="1"/>
  <c r="F80" i="1"/>
  <c r="G80" i="1"/>
  <c r="E81" i="1"/>
</calcChain>
</file>

<file path=xl/sharedStrings.xml><?xml version="1.0" encoding="utf-8"?>
<sst xmlns="http://schemas.openxmlformats.org/spreadsheetml/2006/main" count="216" uniqueCount="157">
  <si>
    <t>PČ</t>
  </si>
  <si>
    <t>SÚ</t>
  </si>
  <si>
    <t>Sk-AÚ</t>
  </si>
  <si>
    <t>Název skupiny analytického účtu</t>
  </si>
  <si>
    <t>501-031</t>
  </si>
  <si>
    <t>knihy, učebnice, pomůcky, DVD, CD, odborná literatura</t>
  </si>
  <si>
    <t>501-032</t>
  </si>
  <si>
    <t>ochranné pomůcky, pracovní obuv, oděv</t>
  </si>
  <si>
    <t>501-033</t>
  </si>
  <si>
    <t>ŠJ - spotřeba potravin</t>
  </si>
  <si>
    <t>501-034</t>
  </si>
  <si>
    <t>čistící, úklidové a hygienické prostředky</t>
  </si>
  <si>
    <t>501-035</t>
  </si>
  <si>
    <t>ŠJ - čistící, úklidové a hygienické prostředky</t>
  </si>
  <si>
    <t>501-036</t>
  </si>
  <si>
    <t>léky, zdravotnický materiál</t>
  </si>
  <si>
    <t>501-037</t>
  </si>
  <si>
    <t>předplatné, noviny, časopisy</t>
  </si>
  <si>
    <t>501-038</t>
  </si>
  <si>
    <t>materiál na opravy</t>
  </si>
  <si>
    <t>501-040</t>
  </si>
  <si>
    <t>pohonné hmoty</t>
  </si>
  <si>
    <t>501-041</t>
  </si>
  <si>
    <t>tonery, kopírování, kancelářský papír</t>
  </si>
  <si>
    <t>501-042</t>
  </si>
  <si>
    <t>kancelářské potřeby, reklamní předměty</t>
  </si>
  <si>
    <t>501-043</t>
  </si>
  <si>
    <t>DDHM - podrozvahová evidence</t>
  </si>
  <si>
    <t>501-044</t>
  </si>
  <si>
    <t>ostatní materiál jinde nezařazený</t>
  </si>
  <si>
    <t>Náklady 1</t>
  </si>
  <si>
    <t>501 - Spotřeba materiálu</t>
  </si>
  <si>
    <t>502-031</t>
  </si>
  <si>
    <t>elektřina</t>
  </si>
  <si>
    <t>502-032</t>
  </si>
  <si>
    <t>voda (vodné, stočné)</t>
  </si>
  <si>
    <t>502-033</t>
  </si>
  <si>
    <t>plyn</t>
  </si>
  <si>
    <t>502 - Spotřeba energie</t>
  </si>
  <si>
    <t>511-031</t>
  </si>
  <si>
    <t>opravy a údržba (též malířské, zahradnické práce atd.)</t>
  </si>
  <si>
    <t>511 - Opravy a udržování</t>
  </si>
  <si>
    <t>512-031</t>
  </si>
  <si>
    <t>cestovné</t>
  </si>
  <si>
    <t>512 - Cestovné</t>
  </si>
  <si>
    <t>518-031</t>
  </si>
  <si>
    <t>poštovné, kurýrní služby</t>
  </si>
  <si>
    <t>518-032</t>
  </si>
  <si>
    <t>telefonní poplatky</t>
  </si>
  <si>
    <t>518-033</t>
  </si>
  <si>
    <t>internet</t>
  </si>
  <si>
    <t>518-034</t>
  </si>
  <si>
    <t>softwarové služby, servis PC</t>
  </si>
  <si>
    <t>518-035</t>
  </si>
  <si>
    <t>kurzy, školení a vzdělávání</t>
  </si>
  <si>
    <t>518-036</t>
  </si>
  <si>
    <t>poradenské a právní služby, zpracování mezd, účetnictví</t>
  </si>
  <si>
    <t>518-037</t>
  </si>
  <si>
    <t>peněžní služby (bankovní poplatky)</t>
  </si>
  <si>
    <t>518-038</t>
  </si>
  <si>
    <t>likvidace odpadu</t>
  </si>
  <si>
    <t>518-039</t>
  </si>
  <si>
    <t>revize a servis</t>
  </si>
  <si>
    <t>518-040</t>
  </si>
  <si>
    <t>ostraha objektů</t>
  </si>
  <si>
    <t>518-041</t>
  </si>
  <si>
    <t>nákup služeb - ostatní</t>
  </si>
  <si>
    <t>518 - Ostatní služby</t>
  </si>
  <si>
    <t>521-031</t>
  </si>
  <si>
    <t>mzdové náklady - platy celkem</t>
  </si>
  <si>
    <t>521-032</t>
  </si>
  <si>
    <t>mzdové náklady - OON celkem</t>
  </si>
  <si>
    <t>521-033</t>
  </si>
  <si>
    <t>náhrady za DPN</t>
  </si>
  <si>
    <t>521 - Mzdové náklady</t>
  </si>
  <si>
    <t>524-031</t>
  </si>
  <si>
    <t>povinné odvody na zdravotní pojištění</t>
  </si>
  <si>
    <t>524-032</t>
  </si>
  <si>
    <t>povinné odvody na sociální pojištění</t>
  </si>
  <si>
    <t>524 - Zákonné sociální pojištění</t>
  </si>
  <si>
    <t>525-031</t>
  </si>
  <si>
    <t>povinné úrazové pojištění</t>
  </si>
  <si>
    <t>525 - Jiné sociální pojištění</t>
  </si>
  <si>
    <t>527-031</t>
  </si>
  <si>
    <t>povinné odvody - příděl do FKSP</t>
  </si>
  <si>
    <t>527 - Zákonné sociální náklady</t>
  </si>
  <si>
    <t>549-031</t>
  </si>
  <si>
    <t>pojištění budov a majetku</t>
  </si>
  <si>
    <t>549-032</t>
  </si>
  <si>
    <t>pojištění ostatní</t>
  </si>
  <si>
    <t>549-033</t>
  </si>
  <si>
    <t>ostatní náklady kromě pojištění</t>
  </si>
  <si>
    <t>549 - Ostatní náklady z činnosti</t>
  </si>
  <si>
    <t>551-031</t>
  </si>
  <si>
    <t>odpisy budov a ostatního majetku ve správě</t>
  </si>
  <si>
    <t>551 - Odpisy dlouhodobého majetku</t>
  </si>
  <si>
    <t>558-031</t>
  </si>
  <si>
    <t>DDHM - drobný dlouhodobý hmotný majetek</t>
  </si>
  <si>
    <t>558 - Náklady z drobného dlouhodobého majetku</t>
  </si>
  <si>
    <t>602-031</t>
  </si>
  <si>
    <t>poplatky od zákonných zástupců (úplata MŠ, ŠD)</t>
  </si>
  <si>
    <t>602-032</t>
  </si>
  <si>
    <t>ŠJ - platby za odebrané obědy</t>
  </si>
  <si>
    <t>602-033</t>
  </si>
  <si>
    <t>výnosy z prodeje služeb ostatní (fotofoltaika, atd.)</t>
  </si>
  <si>
    <t>Výnosy 1</t>
  </si>
  <si>
    <t>602 - Výnosy z prodeje služeb</t>
  </si>
  <si>
    <t>648-031</t>
  </si>
  <si>
    <t>čerpání fondu investic</t>
  </si>
  <si>
    <t>648-032</t>
  </si>
  <si>
    <t>čerpání rezervního fondu</t>
  </si>
  <si>
    <t>648-033</t>
  </si>
  <si>
    <t>čerpání rezervního fondu z ostatních zdrojů</t>
  </si>
  <si>
    <t>648 - Čerpání fondů</t>
  </si>
  <si>
    <t>649-031</t>
  </si>
  <si>
    <t>ostatní výnosy z činnosti jinde neuvedené</t>
  </si>
  <si>
    <t>649 - Ostatní výnosy z činnosti</t>
  </si>
  <si>
    <t>662-031</t>
  </si>
  <si>
    <t>úroky z BÚ</t>
  </si>
  <si>
    <t>662 - Úroky</t>
  </si>
  <si>
    <t>672-031</t>
  </si>
  <si>
    <t>SR - dotace na vzdělávání</t>
  </si>
  <si>
    <t>672-033</t>
  </si>
  <si>
    <t>EU - účelové dotace</t>
  </si>
  <si>
    <t>672-034</t>
  </si>
  <si>
    <t>ÚSC - příspěvek na provoz (vč. příspěvku na odpisy)</t>
  </si>
  <si>
    <t>672-035</t>
  </si>
  <si>
    <t>ÚSC - investiční příspěvek a příspěvek na opravy</t>
  </si>
  <si>
    <t>672 - Výnosy územních rozpočtů z transferů</t>
  </si>
  <si>
    <t>Hospodářský výsledek 1</t>
  </si>
  <si>
    <t>Náklady 2</t>
  </si>
  <si>
    <t>Výnosy 2</t>
  </si>
  <si>
    <t>603-032</t>
  </si>
  <si>
    <t>pronájem krátkodobý - učebny</t>
  </si>
  <si>
    <t>603 - Výnosy z pronájmu</t>
  </si>
  <si>
    <t>Hospodářský výsledek 2</t>
  </si>
  <si>
    <r>
      <t xml:space="preserve">Název organizace: </t>
    </r>
    <r>
      <rPr>
        <sz val="10"/>
        <rFont val="Arial"/>
        <family val="2"/>
        <charset val="238"/>
      </rPr>
      <t xml:space="preserve">Mateřská škola Kuřim, Zborovská 887, okres Brno - venkov, příspěvková organizace
 </t>
    </r>
  </si>
  <si>
    <r>
      <t>Sídlo:</t>
    </r>
    <r>
      <rPr>
        <sz val="10"/>
        <rFont val="Arial"/>
        <family val="2"/>
        <charset val="238"/>
      </rPr>
      <t xml:space="preserve"> Zborovská 887/5, 664 34 Kuřim</t>
    </r>
  </si>
  <si>
    <r>
      <t xml:space="preserve">IČ: </t>
    </r>
    <r>
      <rPr>
        <sz val="10"/>
        <rFont val="Arial"/>
        <family val="2"/>
        <charset val="238"/>
      </rPr>
      <t>70988293</t>
    </r>
  </si>
  <si>
    <t>Příloha č. 1</t>
  </si>
  <si>
    <t>Příloha č. 2</t>
  </si>
  <si>
    <r>
      <t xml:space="preserve">Název organizace: </t>
    </r>
    <r>
      <rPr>
        <sz val="10"/>
        <rFont val="Arial"/>
        <family val="2"/>
        <charset val="238"/>
      </rPr>
      <t>Mateřská škola Kuřim, Zborovská 887, okres Brno - venkov, příspěvková organizace</t>
    </r>
    <r>
      <rPr>
        <b/>
        <sz val="10"/>
        <rFont val="Arial"/>
        <family val="2"/>
        <charset val="238"/>
      </rPr>
      <t xml:space="preserve">
 </t>
    </r>
  </si>
  <si>
    <r>
      <t xml:space="preserve">Sídlo: </t>
    </r>
    <r>
      <rPr>
        <sz val="10"/>
        <rFont val="Arial"/>
        <family val="2"/>
        <charset val="238"/>
      </rPr>
      <t>Zborovská 887/5, 664 34 Kuřim</t>
    </r>
  </si>
  <si>
    <t>Zpracovala: Martina Dudáková</t>
  </si>
  <si>
    <t>Úč 2018 (1-12)</t>
  </si>
  <si>
    <t>648-034</t>
  </si>
  <si>
    <t>čerpání fondu odměn</t>
  </si>
  <si>
    <t>Úč 2019 (1-12)</t>
  </si>
  <si>
    <t>Schválila: Mgr. Lenka Novotná</t>
  </si>
  <si>
    <t>Poznámka:</t>
  </si>
  <si>
    <t>Úč 2020 (1-12)</t>
  </si>
  <si>
    <t>Rozbor hospodaření - hlavní činnost 2018 - 2020, náklady a výnosy (v Kč).</t>
  </si>
  <si>
    <t xml:space="preserve">Rozbor hospodaření - doplňková činnost 2018 - 2020, náklady a výnosy (v Kč). </t>
  </si>
  <si>
    <r>
      <t xml:space="preserve">Statutární orgán: </t>
    </r>
    <r>
      <rPr>
        <sz val="10"/>
        <rFont val="Arial"/>
        <family val="2"/>
        <charset val="238"/>
      </rPr>
      <t>Mgr. Lenka Novotná</t>
    </r>
  </si>
  <si>
    <t>V Kuřimi dne: 31. 03. 2021</t>
  </si>
  <si>
    <t xml:space="preserve"> - takto označený řádek podrobně popište, zdůvodněte ve ZoH za rok 2020 a porovnejte s předchozím rokem..</t>
  </si>
  <si>
    <t xml:space="preserve"> - takto označený řádek podrobně popište, zdůvodněte ve ZoH za rok 2020 a porovnejte s předchozím rokem.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</si>
</sst>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4" x14ac:knownFonts="1">
    <font>
      <sz val="12"/>
      <name val="Times New Roman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0" fontId="2" fillId="0" borderId="0" xfId="0" applyFont="1" applyProtection="1"/>
    <xf numFmtId="164" fontId="2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 wrapText="1"/>
    </xf>
    <xf numFmtId="164" fontId="3" fillId="3" borderId="1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Alignment="1" applyProtection="1">
      <alignment vertical="center"/>
    </xf>
    <xf numFmtId="0" fontId="0" fillId="0" borderId="0" xfId="0" applyFill="1" applyProtection="1"/>
    <xf numFmtId="0" fontId="2" fillId="0" borderId="0" xfId="0" applyFont="1" applyFill="1" applyProtection="1"/>
    <xf numFmtId="164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 wrapText="1"/>
    </xf>
    <xf numFmtId="49" fontId="3" fillId="4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49" fontId="2" fillId="4" borderId="0" xfId="0" applyNumberFormat="1" applyFont="1" applyFill="1" applyAlignment="1" applyProtection="1">
      <alignment vertical="center"/>
    </xf>
    <xf numFmtId="164" fontId="3" fillId="2" borderId="4" xfId="0" applyNumberFormat="1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164" fontId="3" fillId="2" borderId="2" xfId="0" applyNumberFormat="1" applyFont="1" applyFill="1" applyBorder="1" applyAlignment="1" applyProtection="1">
      <alignment vertical="center"/>
    </xf>
    <xf numFmtId="164" fontId="3" fillId="2" borderId="3" xfId="0" applyNumberFormat="1" applyFont="1" applyFill="1" applyBorder="1" applyAlignment="1" applyProtection="1">
      <alignment vertical="center"/>
    </xf>
    <xf numFmtId="164" fontId="3" fillId="2" borderId="4" xfId="0" applyNumberFormat="1" applyFont="1" applyFill="1" applyBorder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vertical="center"/>
    </xf>
    <xf numFmtId="4" fontId="2" fillId="4" borderId="1" xfId="0" applyNumberFormat="1" applyFont="1" applyFill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zoomScaleNormal="100" workbookViewId="0">
      <pane ySplit="8" topLeftCell="A36" activePane="bottomLeft" state="frozen"/>
      <selection pane="bottomLeft" activeCell="J16" sqref="J16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7" x14ac:dyDescent="0.25">
      <c r="A1" s="4"/>
      <c r="B1" s="4"/>
      <c r="C1" s="5"/>
      <c r="D1" s="5"/>
      <c r="E1" s="6"/>
      <c r="F1" s="6"/>
      <c r="G1" s="6" t="s">
        <v>139</v>
      </c>
    </row>
    <row r="2" spans="1:7" x14ac:dyDescent="0.25">
      <c r="A2" s="4"/>
      <c r="B2" s="4"/>
      <c r="C2" s="5"/>
      <c r="D2" s="5"/>
      <c r="E2" s="6"/>
      <c r="F2" s="6"/>
      <c r="G2" s="6"/>
    </row>
    <row r="3" spans="1:7" ht="30" customHeight="1" x14ac:dyDescent="0.25">
      <c r="A3" s="36" t="s">
        <v>151</v>
      </c>
      <c r="B3" s="37"/>
      <c r="C3" s="37"/>
      <c r="D3" s="37"/>
      <c r="E3" s="37"/>
      <c r="F3" s="37"/>
      <c r="G3" s="38"/>
    </row>
    <row r="4" spans="1:7" x14ac:dyDescent="0.25">
      <c r="A4" s="39" t="s">
        <v>136</v>
      </c>
      <c r="B4" s="39"/>
      <c r="C4" s="39"/>
      <c r="D4" s="39"/>
      <c r="E4" s="39"/>
      <c r="F4" s="39"/>
      <c r="G4" s="39"/>
    </row>
    <row r="5" spans="1:7" x14ac:dyDescent="0.25">
      <c r="A5" s="39" t="s">
        <v>137</v>
      </c>
      <c r="B5" s="39"/>
      <c r="C5" s="39"/>
      <c r="D5" s="39"/>
      <c r="E5" s="39"/>
      <c r="F5" s="39"/>
      <c r="G5" s="39"/>
    </row>
    <row r="6" spans="1:7" x14ac:dyDescent="0.25">
      <c r="A6" s="39" t="s">
        <v>138</v>
      </c>
      <c r="B6" s="39"/>
      <c r="C6" s="39"/>
      <c r="D6" s="39"/>
      <c r="E6" s="39"/>
      <c r="F6" s="39"/>
      <c r="G6" s="39"/>
    </row>
    <row r="7" spans="1:7" x14ac:dyDescent="0.25">
      <c r="A7" s="39" t="s">
        <v>153</v>
      </c>
      <c r="B7" s="39"/>
      <c r="C7" s="39"/>
      <c r="D7" s="39"/>
      <c r="E7" s="39"/>
      <c r="F7" s="39"/>
      <c r="G7" s="39"/>
    </row>
    <row r="8" spans="1:7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144</v>
      </c>
      <c r="F8" s="20" t="s">
        <v>147</v>
      </c>
      <c r="G8" s="20" t="s">
        <v>150</v>
      </c>
    </row>
    <row r="9" spans="1:7" x14ac:dyDescent="0.25">
      <c r="A9" s="8">
        <v>1</v>
      </c>
      <c r="B9" s="8">
        <v>501</v>
      </c>
      <c r="C9" s="9" t="s">
        <v>4</v>
      </c>
      <c r="D9" s="9" t="s">
        <v>5</v>
      </c>
      <c r="E9" s="10">
        <v>468465.9</v>
      </c>
      <c r="F9" s="10">
        <v>455612.9</v>
      </c>
      <c r="G9" s="11">
        <v>404712.78</v>
      </c>
    </row>
    <row r="10" spans="1:7" x14ac:dyDescent="0.25">
      <c r="A10" s="8">
        <v>1</v>
      </c>
      <c r="B10" s="8">
        <v>501</v>
      </c>
      <c r="C10" s="9" t="s">
        <v>6</v>
      </c>
      <c r="D10" s="9" t="s">
        <v>7</v>
      </c>
      <c r="E10" s="10">
        <v>48823</v>
      </c>
      <c r="F10" s="10">
        <v>62449.4</v>
      </c>
      <c r="G10" s="11">
        <v>16039</v>
      </c>
    </row>
    <row r="11" spans="1:7" x14ac:dyDescent="0.25">
      <c r="A11" s="8">
        <v>1</v>
      </c>
      <c r="B11" s="8">
        <v>501</v>
      </c>
      <c r="C11" s="9" t="s">
        <v>8</v>
      </c>
      <c r="D11" s="9" t="s">
        <v>9</v>
      </c>
      <c r="E11" s="10">
        <v>3052171</v>
      </c>
      <c r="F11" s="10">
        <v>3266047</v>
      </c>
      <c r="G11" s="11">
        <v>2456722</v>
      </c>
    </row>
    <row r="12" spans="1:7" x14ac:dyDescent="0.25">
      <c r="A12" s="8">
        <v>1</v>
      </c>
      <c r="B12" s="8">
        <v>501</v>
      </c>
      <c r="C12" s="9" t="s">
        <v>10</v>
      </c>
      <c r="D12" s="9" t="s">
        <v>11</v>
      </c>
      <c r="E12" s="10">
        <v>183218.36</v>
      </c>
      <c r="F12" s="10">
        <v>121372.22</v>
      </c>
      <c r="G12" s="11">
        <v>325124.90999999997</v>
      </c>
    </row>
    <row r="13" spans="1:7" x14ac:dyDescent="0.25">
      <c r="A13" s="8">
        <v>1</v>
      </c>
      <c r="B13" s="8">
        <v>501</v>
      </c>
      <c r="C13" s="9" t="s">
        <v>12</v>
      </c>
      <c r="D13" s="9" t="s">
        <v>13</v>
      </c>
      <c r="E13" s="10">
        <v>31158</v>
      </c>
      <c r="F13" s="10">
        <v>11868.15</v>
      </c>
      <c r="G13" s="11">
        <v>9483.81</v>
      </c>
    </row>
    <row r="14" spans="1:7" x14ac:dyDescent="0.25">
      <c r="A14" s="8">
        <v>1</v>
      </c>
      <c r="B14" s="8">
        <v>501</v>
      </c>
      <c r="C14" s="9" t="s">
        <v>14</v>
      </c>
      <c r="D14" s="9" t="s">
        <v>15</v>
      </c>
      <c r="E14" s="10">
        <v>6488</v>
      </c>
      <c r="F14" s="10">
        <v>3703</v>
      </c>
      <c r="G14" s="11">
        <v>3747</v>
      </c>
    </row>
    <row r="15" spans="1:7" x14ac:dyDescent="0.25">
      <c r="A15" s="8">
        <v>1</v>
      </c>
      <c r="B15" s="8">
        <v>501</v>
      </c>
      <c r="C15" s="9" t="s">
        <v>16</v>
      </c>
      <c r="D15" s="9" t="s">
        <v>17</v>
      </c>
      <c r="E15" s="10">
        <v>6568</v>
      </c>
      <c r="F15" s="10">
        <v>1794</v>
      </c>
      <c r="G15" s="11">
        <v>3872.9</v>
      </c>
    </row>
    <row r="16" spans="1:7" x14ac:dyDescent="0.25">
      <c r="A16" s="8">
        <v>1</v>
      </c>
      <c r="B16" s="8">
        <v>501</v>
      </c>
      <c r="C16" s="9" t="s">
        <v>18</v>
      </c>
      <c r="D16" s="9" t="s">
        <v>19</v>
      </c>
      <c r="E16" s="10">
        <v>33137</v>
      </c>
      <c r="F16" s="10">
        <v>54372</v>
      </c>
      <c r="G16" s="11">
        <v>79609.2</v>
      </c>
    </row>
    <row r="17" spans="1:8" x14ac:dyDescent="0.25">
      <c r="A17" s="8">
        <v>1</v>
      </c>
      <c r="B17" s="8">
        <v>501</v>
      </c>
      <c r="C17" s="9" t="s">
        <v>20</v>
      </c>
      <c r="D17" s="9" t="s">
        <v>21</v>
      </c>
      <c r="E17" s="10">
        <v>33101</v>
      </c>
      <c r="F17" s="10">
        <v>27940</v>
      </c>
      <c r="G17" s="11">
        <v>27539</v>
      </c>
    </row>
    <row r="18" spans="1:8" x14ac:dyDescent="0.25">
      <c r="A18" s="8">
        <v>1</v>
      </c>
      <c r="B18" s="8">
        <v>501</v>
      </c>
      <c r="C18" s="9" t="s">
        <v>22</v>
      </c>
      <c r="D18" s="9" t="s">
        <v>23</v>
      </c>
      <c r="E18" s="10">
        <v>232635.3</v>
      </c>
      <c r="F18" s="10">
        <v>193775.12</v>
      </c>
      <c r="G18" s="11">
        <v>113305.8</v>
      </c>
      <c r="H18" s="7"/>
    </row>
    <row r="19" spans="1:8" x14ac:dyDescent="0.25">
      <c r="A19" s="8">
        <v>1</v>
      </c>
      <c r="B19" s="8">
        <v>501</v>
      </c>
      <c r="C19" s="9" t="s">
        <v>24</v>
      </c>
      <c r="D19" s="9" t="s">
        <v>25</v>
      </c>
      <c r="E19" s="10">
        <v>53729.51</v>
      </c>
      <c r="F19" s="10">
        <v>65341.59</v>
      </c>
      <c r="G19" s="11">
        <v>81663.08</v>
      </c>
    </row>
    <row r="20" spans="1:8" x14ac:dyDescent="0.25">
      <c r="A20" s="8">
        <v>1</v>
      </c>
      <c r="B20" s="8">
        <v>501</v>
      </c>
      <c r="C20" s="9" t="s">
        <v>26</v>
      </c>
      <c r="D20" s="9" t="s">
        <v>27</v>
      </c>
      <c r="E20" s="10">
        <v>176187.16</v>
      </c>
      <c r="F20" s="10">
        <v>84150.07</v>
      </c>
      <c r="G20" s="11">
        <v>90944.92</v>
      </c>
    </row>
    <row r="21" spans="1:8" x14ac:dyDescent="0.25">
      <c r="A21" s="8">
        <v>1</v>
      </c>
      <c r="B21" s="8">
        <v>501</v>
      </c>
      <c r="C21" s="9" t="s">
        <v>28</v>
      </c>
      <c r="D21" s="9" t="s">
        <v>29</v>
      </c>
      <c r="E21" s="10">
        <v>441824.3</v>
      </c>
      <c r="F21" s="10">
        <v>382797.63</v>
      </c>
      <c r="G21" s="11">
        <v>261390.14</v>
      </c>
    </row>
    <row r="22" spans="1:8" x14ac:dyDescent="0.25">
      <c r="A22" s="12" t="s">
        <v>30</v>
      </c>
      <c r="B22" s="12" t="s">
        <v>31</v>
      </c>
      <c r="C22" s="13"/>
      <c r="D22" s="13"/>
      <c r="E22" s="14">
        <f>SUM(E9:E21)</f>
        <v>4767506.5299999993</v>
      </c>
      <c r="F22" s="15">
        <f>SUM(F9:F21)</f>
        <v>4731223.08</v>
      </c>
      <c r="G22" s="15">
        <f>SUM(G9:G21)</f>
        <v>3874154.5400000005</v>
      </c>
    </row>
    <row r="23" spans="1:8" x14ac:dyDescent="0.25">
      <c r="A23" s="8">
        <v>1</v>
      </c>
      <c r="B23" s="8">
        <v>502</v>
      </c>
      <c r="C23" s="9" t="s">
        <v>32</v>
      </c>
      <c r="D23" s="9" t="s">
        <v>33</v>
      </c>
      <c r="E23" s="10">
        <v>499943.18</v>
      </c>
      <c r="F23" s="10">
        <v>661402.85</v>
      </c>
      <c r="G23" s="11">
        <v>571366</v>
      </c>
      <c r="H23" s="7"/>
    </row>
    <row r="24" spans="1:8" x14ac:dyDescent="0.25">
      <c r="A24" s="8">
        <v>1</v>
      </c>
      <c r="B24" s="8">
        <v>502</v>
      </c>
      <c r="C24" s="9" t="s">
        <v>34</v>
      </c>
      <c r="D24" s="9" t="s">
        <v>35</v>
      </c>
      <c r="E24" s="10">
        <v>299432</v>
      </c>
      <c r="F24" s="10">
        <v>300137</v>
      </c>
      <c r="G24" s="11">
        <v>307996</v>
      </c>
    </row>
    <row r="25" spans="1:8" x14ac:dyDescent="0.25">
      <c r="A25" s="8">
        <v>1</v>
      </c>
      <c r="B25" s="8">
        <v>502</v>
      </c>
      <c r="C25" s="9" t="s">
        <v>36</v>
      </c>
      <c r="D25" s="9" t="s">
        <v>37</v>
      </c>
      <c r="E25" s="10">
        <v>447968.89</v>
      </c>
      <c r="F25" s="10">
        <v>642384.13</v>
      </c>
      <c r="G25" s="11">
        <v>499777</v>
      </c>
      <c r="H25" s="7"/>
    </row>
    <row r="26" spans="1:8" x14ac:dyDescent="0.25">
      <c r="A26" s="12" t="s">
        <v>30</v>
      </c>
      <c r="B26" s="12" t="s">
        <v>38</v>
      </c>
      <c r="C26" s="13"/>
      <c r="D26" s="13"/>
      <c r="E26" s="14">
        <f>SUM(E23:E25)</f>
        <v>1247344.0699999998</v>
      </c>
      <c r="F26" s="14">
        <f>SUM(F23:F25)</f>
        <v>1603923.98</v>
      </c>
      <c r="G26" s="14">
        <f>SUM(G23:G25)</f>
        <v>1379139</v>
      </c>
    </row>
    <row r="27" spans="1:8" x14ac:dyDescent="0.25">
      <c r="A27" s="8">
        <v>1</v>
      </c>
      <c r="B27" s="8">
        <v>511</v>
      </c>
      <c r="C27" s="9" t="s">
        <v>39</v>
      </c>
      <c r="D27" s="9" t="s">
        <v>40</v>
      </c>
      <c r="E27" s="10">
        <v>1907813.75</v>
      </c>
      <c r="F27" s="10">
        <v>3833594.09</v>
      </c>
      <c r="G27" s="11">
        <v>5229630.29</v>
      </c>
      <c r="H27" s="7"/>
    </row>
    <row r="28" spans="1:8" x14ac:dyDescent="0.25">
      <c r="A28" s="12" t="s">
        <v>30</v>
      </c>
      <c r="B28" s="12" t="s">
        <v>41</v>
      </c>
      <c r="C28" s="13"/>
      <c r="D28" s="13"/>
      <c r="E28" s="14">
        <f>SUM(E27:E27)</f>
        <v>1907813.75</v>
      </c>
      <c r="F28" s="14">
        <f>SUM(F27:F27)</f>
        <v>3833594.09</v>
      </c>
      <c r="G28" s="14">
        <f>SUM(G27:G27)</f>
        <v>5229630.29</v>
      </c>
    </row>
    <row r="29" spans="1:8" x14ac:dyDescent="0.25">
      <c r="A29" s="8">
        <v>1</v>
      </c>
      <c r="B29" s="8">
        <v>512</v>
      </c>
      <c r="C29" s="9" t="s">
        <v>42</v>
      </c>
      <c r="D29" s="9" t="s">
        <v>43</v>
      </c>
      <c r="E29" s="10">
        <v>3884</v>
      </c>
      <c r="F29" s="10">
        <v>6697</v>
      </c>
      <c r="G29" s="11">
        <v>2132</v>
      </c>
      <c r="H29" s="7"/>
    </row>
    <row r="30" spans="1:8" x14ac:dyDescent="0.25">
      <c r="A30" s="12" t="s">
        <v>30</v>
      </c>
      <c r="B30" s="12" t="s">
        <v>44</v>
      </c>
      <c r="C30" s="13"/>
      <c r="D30" s="13"/>
      <c r="E30" s="14">
        <f>SUM(E29:E29)</f>
        <v>3884</v>
      </c>
      <c r="F30" s="14">
        <f>SUM(F29:F29)</f>
        <v>6697</v>
      </c>
      <c r="G30" s="14">
        <f>SUM(G29:G29)</f>
        <v>2132</v>
      </c>
    </row>
    <row r="31" spans="1:8" x14ac:dyDescent="0.25">
      <c r="A31" s="8">
        <v>1</v>
      </c>
      <c r="B31" s="8">
        <v>518</v>
      </c>
      <c r="C31" s="9" t="s">
        <v>45</v>
      </c>
      <c r="D31" s="9" t="s">
        <v>46</v>
      </c>
      <c r="E31" s="10">
        <v>7881</v>
      </c>
      <c r="F31" s="10">
        <v>3465</v>
      </c>
      <c r="G31" s="11">
        <v>4172</v>
      </c>
    </row>
    <row r="32" spans="1:8" x14ac:dyDescent="0.25">
      <c r="A32" s="8">
        <v>1</v>
      </c>
      <c r="B32" s="8">
        <v>518</v>
      </c>
      <c r="C32" s="9" t="s">
        <v>47</v>
      </c>
      <c r="D32" s="9" t="s">
        <v>48</v>
      </c>
      <c r="E32" s="10">
        <v>70633.17</v>
      </c>
      <c r="F32" s="10">
        <v>68171.5</v>
      </c>
      <c r="G32" s="11">
        <v>62154.98</v>
      </c>
    </row>
    <row r="33" spans="1:8" x14ac:dyDescent="0.25">
      <c r="A33" s="8">
        <v>1</v>
      </c>
      <c r="B33" s="8">
        <v>518</v>
      </c>
      <c r="C33" s="9" t="s">
        <v>49</v>
      </c>
      <c r="D33" s="9" t="s">
        <v>50</v>
      </c>
      <c r="E33" s="10">
        <v>11197</v>
      </c>
      <c r="F33" s="10">
        <v>16704</v>
      </c>
      <c r="G33" s="11">
        <v>16704</v>
      </c>
    </row>
    <row r="34" spans="1:8" x14ac:dyDescent="0.25">
      <c r="A34" s="8">
        <v>1</v>
      </c>
      <c r="B34" s="8">
        <v>518</v>
      </c>
      <c r="C34" s="9" t="s">
        <v>51</v>
      </c>
      <c r="D34" s="9" t="s">
        <v>52</v>
      </c>
      <c r="E34" s="10">
        <v>60388.25</v>
      </c>
      <c r="F34" s="10">
        <v>74265.8</v>
      </c>
      <c r="G34" s="11">
        <v>90395.85</v>
      </c>
      <c r="H34" s="7"/>
    </row>
    <row r="35" spans="1:8" x14ac:dyDescent="0.25">
      <c r="A35" s="8">
        <v>1</v>
      </c>
      <c r="B35" s="8">
        <v>518</v>
      </c>
      <c r="C35" s="9" t="s">
        <v>53</v>
      </c>
      <c r="D35" s="9" t="s">
        <v>54</v>
      </c>
      <c r="E35" s="10">
        <v>27625</v>
      </c>
      <c r="F35" s="10">
        <v>48130</v>
      </c>
      <c r="G35" s="11">
        <v>11655</v>
      </c>
    </row>
    <row r="36" spans="1:8" x14ac:dyDescent="0.25">
      <c r="A36" s="8">
        <v>1</v>
      </c>
      <c r="B36" s="8">
        <v>518</v>
      </c>
      <c r="C36" s="9" t="s">
        <v>55</v>
      </c>
      <c r="D36" s="9" t="s">
        <v>56</v>
      </c>
      <c r="E36" s="10">
        <v>147296</v>
      </c>
      <c r="F36" s="10">
        <v>160809</v>
      </c>
      <c r="G36" s="11">
        <v>148346</v>
      </c>
      <c r="H36" s="7"/>
    </row>
    <row r="37" spans="1:8" x14ac:dyDescent="0.25">
      <c r="A37" s="8">
        <v>1</v>
      </c>
      <c r="B37" s="8">
        <v>518</v>
      </c>
      <c r="C37" s="9" t="s">
        <v>57</v>
      </c>
      <c r="D37" s="9" t="s">
        <v>58</v>
      </c>
      <c r="E37" s="10">
        <v>31074.5</v>
      </c>
      <c r="F37" s="10">
        <v>31947</v>
      </c>
      <c r="G37" s="11">
        <v>27142</v>
      </c>
    </row>
    <row r="38" spans="1:8" x14ac:dyDescent="0.25">
      <c r="A38" s="8">
        <v>1</v>
      </c>
      <c r="B38" s="8">
        <v>518</v>
      </c>
      <c r="C38" s="9" t="s">
        <v>59</v>
      </c>
      <c r="D38" s="9" t="s">
        <v>60</v>
      </c>
      <c r="E38" s="10">
        <v>39438.5</v>
      </c>
      <c r="F38" s="10">
        <v>41361.08</v>
      </c>
      <c r="G38" s="11">
        <v>38042.28</v>
      </c>
    </row>
    <row r="39" spans="1:8" x14ac:dyDescent="0.25">
      <c r="A39" s="8">
        <v>1</v>
      </c>
      <c r="B39" s="8">
        <v>518</v>
      </c>
      <c r="C39" s="9" t="s">
        <v>61</v>
      </c>
      <c r="D39" s="9" t="s">
        <v>62</v>
      </c>
      <c r="E39" s="10">
        <v>88581.74</v>
      </c>
      <c r="F39" s="10">
        <v>86563</v>
      </c>
      <c r="G39" s="11">
        <v>122549.99</v>
      </c>
    </row>
    <row r="40" spans="1:8" x14ac:dyDescent="0.25">
      <c r="A40" s="8">
        <v>1</v>
      </c>
      <c r="B40" s="8">
        <v>518</v>
      </c>
      <c r="C40" s="9" t="s">
        <v>63</v>
      </c>
      <c r="D40" s="9" t="s">
        <v>64</v>
      </c>
      <c r="E40" s="10">
        <v>24939.08</v>
      </c>
      <c r="F40" s="10">
        <v>30664.799999999999</v>
      </c>
      <c r="G40" s="11">
        <v>31027.8</v>
      </c>
    </row>
    <row r="41" spans="1:8" x14ac:dyDescent="0.25">
      <c r="A41" s="8">
        <v>1</v>
      </c>
      <c r="B41" s="8">
        <v>518</v>
      </c>
      <c r="C41" s="9" t="s">
        <v>65</v>
      </c>
      <c r="D41" s="9" t="s">
        <v>66</v>
      </c>
      <c r="E41" s="10">
        <v>529742</v>
      </c>
      <c r="F41" s="10">
        <v>522367.87</v>
      </c>
      <c r="G41" s="11">
        <v>451135.15</v>
      </c>
      <c r="H41" s="7"/>
    </row>
    <row r="42" spans="1:8" x14ac:dyDescent="0.25">
      <c r="A42" s="12" t="s">
        <v>30</v>
      </c>
      <c r="B42" s="12" t="s">
        <v>67</v>
      </c>
      <c r="C42" s="13"/>
      <c r="D42" s="13"/>
      <c r="E42" s="14">
        <f>SUM(E31:E41)</f>
        <v>1038796.24</v>
      </c>
      <c r="F42" s="14">
        <f>SUM(F31:F41)</f>
        <v>1084449.05</v>
      </c>
      <c r="G42" s="14">
        <f>SUM(G31:G41)</f>
        <v>1003325.05</v>
      </c>
    </row>
    <row r="43" spans="1:8" x14ac:dyDescent="0.25">
      <c r="A43" s="8">
        <v>1</v>
      </c>
      <c r="B43" s="8">
        <v>521</v>
      </c>
      <c r="C43" s="9" t="s">
        <v>68</v>
      </c>
      <c r="D43" s="9" t="s">
        <v>69</v>
      </c>
      <c r="E43" s="10">
        <v>18204178</v>
      </c>
      <c r="F43" s="10">
        <v>21721131</v>
      </c>
      <c r="G43" s="11">
        <v>23531270</v>
      </c>
    </row>
    <row r="44" spans="1:8" x14ac:dyDescent="0.25">
      <c r="A44" s="8">
        <v>1</v>
      </c>
      <c r="B44" s="8">
        <v>521</v>
      </c>
      <c r="C44" s="9" t="s">
        <v>70</v>
      </c>
      <c r="D44" s="9" t="s">
        <v>71</v>
      </c>
      <c r="E44" s="10">
        <v>211373</v>
      </c>
      <c r="F44" s="10">
        <v>253884</v>
      </c>
      <c r="G44" s="11">
        <v>177924</v>
      </c>
    </row>
    <row r="45" spans="1:8" x14ac:dyDescent="0.25">
      <c r="A45" s="8">
        <v>1</v>
      </c>
      <c r="B45" s="8">
        <v>521</v>
      </c>
      <c r="C45" s="9" t="s">
        <v>72</v>
      </c>
      <c r="D45" s="9" t="s">
        <v>73</v>
      </c>
      <c r="E45" s="10">
        <v>95652</v>
      </c>
      <c r="F45" s="10">
        <v>115897</v>
      </c>
      <c r="G45" s="11">
        <v>189255</v>
      </c>
    </row>
    <row r="46" spans="1:8" x14ac:dyDescent="0.25">
      <c r="A46" s="12" t="s">
        <v>30</v>
      </c>
      <c r="B46" s="12" t="s">
        <v>74</v>
      </c>
      <c r="C46" s="13"/>
      <c r="D46" s="13"/>
      <c r="E46" s="14">
        <f>SUM(E43:E45)</f>
        <v>18511203</v>
      </c>
      <c r="F46" s="14">
        <f>SUM(F43:F45)</f>
        <v>22090912</v>
      </c>
      <c r="G46" s="14">
        <f>SUM(G43:G45)</f>
        <v>23898449</v>
      </c>
    </row>
    <row r="47" spans="1:8" x14ac:dyDescent="0.25">
      <c r="A47" s="8">
        <v>1</v>
      </c>
      <c r="B47" s="8">
        <v>524</v>
      </c>
      <c r="C47" s="9" t="s">
        <v>75</v>
      </c>
      <c r="D47" s="9" t="s">
        <v>76</v>
      </c>
      <c r="E47" s="10">
        <v>1649659</v>
      </c>
      <c r="F47" s="10">
        <v>1966148</v>
      </c>
      <c r="G47" s="11">
        <v>2130323</v>
      </c>
    </row>
    <row r="48" spans="1:8" x14ac:dyDescent="0.25">
      <c r="A48" s="8">
        <v>1</v>
      </c>
      <c r="B48" s="8">
        <v>524</v>
      </c>
      <c r="C48" s="9" t="s">
        <v>77</v>
      </c>
      <c r="D48" s="9" t="s">
        <v>78</v>
      </c>
      <c r="E48" s="10">
        <v>4562959</v>
      </c>
      <c r="F48" s="10">
        <v>5405444</v>
      </c>
      <c r="G48" s="11">
        <v>5837903</v>
      </c>
    </row>
    <row r="49" spans="1:8" x14ac:dyDescent="0.25">
      <c r="A49" s="12" t="s">
        <v>30</v>
      </c>
      <c r="B49" s="12" t="s">
        <v>79</v>
      </c>
      <c r="C49" s="13"/>
      <c r="D49" s="13"/>
      <c r="E49" s="14">
        <f>SUM(E47:E48)</f>
        <v>6212618</v>
      </c>
      <c r="F49" s="14">
        <f>SUM(F47:F48)</f>
        <v>7371592</v>
      </c>
      <c r="G49" s="14">
        <f>SUM(G47:G48)</f>
        <v>7968226</v>
      </c>
    </row>
    <row r="50" spans="1:8" x14ac:dyDescent="0.25">
      <c r="A50" s="8">
        <v>1</v>
      </c>
      <c r="B50" s="8">
        <v>525</v>
      </c>
      <c r="C50" s="9" t="s">
        <v>80</v>
      </c>
      <c r="D50" s="9" t="s">
        <v>81</v>
      </c>
      <c r="E50" s="10">
        <v>76657</v>
      </c>
      <c r="F50" s="10">
        <v>91194</v>
      </c>
      <c r="G50" s="11">
        <v>98868</v>
      </c>
    </row>
    <row r="51" spans="1:8" x14ac:dyDescent="0.25">
      <c r="A51" s="12" t="s">
        <v>30</v>
      </c>
      <c r="B51" s="12" t="s">
        <v>82</v>
      </c>
      <c r="C51" s="13"/>
      <c r="D51" s="13"/>
      <c r="E51" s="14">
        <f>SUM(E50:E50)</f>
        <v>76657</v>
      </c>
      <c r="F51" s="14">
        <f>SUM(F50:F50)</f>
        <v>91194</v>
      </c>
      <c r="G51" s="14">
        <f>SUM(G50:G50)</f>
        <v>98868</v>
      </c>
    </row>
    <row r="52" spans="1:8" x14ac:dyDescent="0.25">
      <c r="A52" s="8">
        <v>1</v>
      </c>
      <c r="B52" s="8">
        <v>527</v>
      </c>
      <c r="C52" s="9" t="s">
        <v>83</v>
      </c>
      <c r="D52" s="9" t="s">
        <v>84</v>
      </c>
      <c r="E52" s="10">
        <v>365996.63</v>
      </c>
      <c r="F52" s="10">
        <v>436740.59</v>
      </c>
      <c r="G52" s="11">
        <v>554154.18000000005</v>
      </c>
    </row>
    <row r="53" spans="1:8" x14ac:dyDescent="0.25">
      <c r="A53" s="12" t="s">
        <v>30</v>
      </c>
      <c r="B53" s="12" t="s">
        <v>85</v>
      </c>
      <c r="C53" s="13"/>
      <c r="D53" s="13"/>
      <c r="E53" s="14">
        <f>SUM(E52:E52)</f>
        <v>365996.63</v>
      </c>
      <c r="F53" s="14">
        <f>SUM(F52:F52)</f>
        <v>436740.59</v>
      </c>
      <c r="G53" s="14">
        <f>SUM(G52:G52)</f>
        <v>554154.18000000005</v>
      </c>
    </row>
    <row r="54" spans="1:8" x14ac:dyDescent="0.25">
      <c r="A54" s="8">
        <v>1</v>
      </c>
      <c r="B54" s="8">
        <v>549</v>
      </c>
      <c r="C54" s="9" t="s">
        <v>86</v>
      </c>
      <c r="D54" s="9" t="s">
        <v>87</v>
      </c>
      <c r="E54" s="10">
        <v>31664</v>
      </c>
      <c r="F54" s="10">
        <v>47675</v>
      </c>
      <c r="G54" s="11">
        <v>47086</v>
      </c>
    </row>
    <row r="55" spans="1:8" x14ac:dyDescent="0.25">
      <c r="A55" s="8">
        <v>1</v>
      </c>
      <c r="B55" s="8">
        <v>549</v>
      </c>
      <c r="C55" s="9" t="s">
        <v>88</v>
      </c>
      <c r="D55" s="9" t="s">
        <v>89</v>
      </c>
      <c r="E55" s="10">
        <v>20745</v>
      </c>
      <c r="F55" s="10">
        <v>9526</v>
      </c>
      <c r="G55" s="11">
        <v>9526</v>
      </c>
    </row>
    <row r="56" spans="1:8" x14ac:dyDescent="0.25">
      <c r="A56" s="8">
        <v>1</v>
      </c>
      <c r="B56" s="8">
        <v>549</v>
      </c>
      <c r="C56" s="9" t="s">
        <v>90</v>
      </c>
      <c r="D56" s="9" t="s">
        <v>91</v>
      </c>
      <c r="E56" s="10">
        <v>5220.1400000000003</v>
      </c>
      <c r="F56" s="10">
        <v>6049.11</v>
      </c>
      <c r="G56" s="11">
        <v>7263.53</v>
      </c>
    </row>
    <row r="57" spans="1:8" x14ac:dyDescent="0.25">
      <c r="A57" s="12" t="s">
        <v>30</v>
      </c>
      <c r="B57" s="12" t="s">
        <v>92</v>
      </c>
      <c r="C57" s="13"/>
      <c r="D57" s="13"/>
      <c r="E57" s="14">
        <f>SUM(E54:E56)</f>
        <v>57629.14</v>
      </c>
      <c r="F57" s="14">
        <f>SUM(F54:F56)</f>
        <v>63250.11</v>
      </c>
      <c r="G57" s="14">
        <f>SUM(G54:G56)</f>
        <v>63875.53</v>
      </c>
    </row>
    <row r="58" spans="1:8" x14ac:dyDescent="0.25">
      <c r="A58" s="8">
        <v>1</v>
      </c>
      <c r="B58" s="8">
        <v>551</v>
      </c>
      <c r="C58" s="9" t="s">
        <v>93</v>
      </c>
      <c r="D58" s="9" t="s">
        <v>94</v>
      </c>
      <c r="E58" s="10">
        <v>1823893.2</v>
      </c>
      <c r="F58" s="10">
        <v>2149248.5</v>
      </c>
      <c r="G58" s="11">
        <v>2254443</v>
      </c>
    </row>
    <row r="59" spans="1:8" x14ac:dyDescent="0.25">
      <c r="A59" s="12" t="s">
        <v>30</v>
      </c>
      <c r="B59" s="12" t="s">
        <v>95</v>
      </c>
      <c r="C59" s="13"/>
      <c r="D59" s="13"/>
      <c r="E59" s="14">
        <f>SUM(E58:E58)</f>
        <v>1823893.2</v>
      </c>
      <c r="F59" s="14">
        <f>SUM(F58:F58)</f>
        <v>2149248.5</v>
      </c>
      <c r="G59" s="14">
        <f>SUM(G58:G58)</f>
        <v>2254443</v>
      </c>
    </row>
    <row r="60" spans="1:8" x14ac:dyDescent="0.25">
      <c r="A60" s="8">
        <v>1</v>
      </c>
      <c r="B60" s="8">
        <v>558</v>
      </c>
      <c r="C60" s="9" t="s">
        <v>96</v>
      </c>
      <c r="D60" s="9" t="s">
        <v>97</v>
      </c>
      <c r="E60" s="10">
        <v>1294556.8</v>
      </c>
      <c r="F60" s="10">
        <v>1050203.45</v>
      </c>
      <c r="G60" s="11">
        <v>520841.69</v>
      </c>
    </row>
    <row r="61" spans="1:8" x14ac:dyDescent="0.25">
      <c r="A61" s="12" t="s">
        <v>30</v>
      </c>
      <c r="B61" s="12" t="s">
        <v>98</v>
      </c>
      <c r="C61" s="13"/>
      <c r="D61" s="13"/>
      <c r="E61" s="14">
        <f>SUM(E60:E60)</f>
        <v>1294556.8</v>
      </c>
      <c r="F61" s="14">
        <f>SUM(F60:F60)</f>
        <v>1050203.45</v>
      </c>
      <c r="G61" s="14">
        <f>SUM(G60:G60)</f>
        <v>520841.69</v>
      </c>
    </row>
    <row r="62" spans="1:8" x14ac:dyDescent="0.25">
      <c r="A62" s="8">
        <v>1</v>
      </c>
      <c r="B62" s="8">
        <v>602</v>
      </c>
      <c r="C62" s="9" t="s">
        <v>99</v>
      </c>
      <c r="D62" s="9" t="s">
        <v>100</v>
      </c>
      <c r="E62" s="10">
        <v>1503294</v>
      </c>
      <c r="F62" s="10">
        <v>1630996</v>
      </c>
      <c r="G62" s="11">
        <v>1316323</v>
      </c>
    </row>
    <row r="63" spans="1:8" x14ac:dyDescent="0.25">
      <c r="A63" s="8">
        <v>1</v>
      </c>
      <c r="B63" s="8">
        <v>602</v>
      </c>
      <c r="C63" s="9" t="s">
        <v>101</v>
      </c>
      <c r="D63" s="9" t="s">
        <v>102</v>
      </c>
      <c r="E63" s="10">
        <v>3041221</v>
      </c>
      <c r="F63" s="10">
        <v>3254846</v>
      </c>
      <c r="G63" s="11">
        <v>2437639</v>
      </c>
    </row>
    <row r="64" spans="1:8" x14ac:dyDescent="0.25">
      <c r="A64" s="8">
        <v>1</v>
      </c>
      <c r="B64" s="8">
        <v>602</v>
      </c>
      <c r="C64" s="9" t="s">
        <v>103</v>
      </c>
      <c r="D64" s="9" t="s">
        <v>104</v>
      </c>
      <c r="E64" s="21">
        <v>0</v>
      </c>
      <c r="F64" s="22">
        <v>0</v>
      </c>
      <c r="G64" s="22">
        <v>0</v>
      </c>
      <c r="H64" s="24"/>
    </row>
    <row r="65" spans="1:8" x14ac:dyDescent="0.25">
      <c r="A65" s="12" t="s">
        <v>105</v>
      </c>
      <c r="B65" s="12" t="s">
        <v>106</v>
      </c>
      <c r="C65" s="13"/>
      <c r="D65" s="13"/>
      <c r="E65" s="14">
        <f>SUM(E62:E64)</f>
        <v>4544515</v>
      </c>
      <c r="F65" s="14">
        <f>SUM(F62:F64)</f>
        <v>4885842</v>
      </c>
      <c r="G65" s="14">
        <f>SUM(G62:G64)</f>
        <v>3753962</v>
      </c>
    </row>
    <row r="66" spans="1:8" x14ac:dyDescent="0.25">
      <c r="A66" s="8">
        <v>1</v>
      </c>
      <c r="B66" s="8">
        <v>648</v>
      </c>
      <c r="C66" s="9" t="s">
        <v>107</v>
      </c>
      <c r="D66" s="9" t="s">
        <v>108</v>
      </c>
      <c r="E66" s="10">
        <v>1282280.31</v>
      </c>
      <c r="F66" s="10">
        <v>3602948.25</v>
      </c>
      <c r="G66" s="11">
        <v>4258671.41</v>
      </c>
      <c r="H66" s="7"/>
    </row>
    <row r="67" spans="1:8" x14ac:dyDescent="0.25">
      <c r="A67" s="8">
        <v>1</v>
      </c>
      <c r="B67" s="8">
        <v>648</v>
      </c>
      <c r="C67" s="9" t="s">
        <v>109</v>
      </c>
      <c r="D67" s="9" t="s">
        <v>110</v>
      </c>
      <c r="E67" s="10">
        <v>1187261.5</v>
      </c>
      <c r="F67" s="10">
        <v>640731.1</v>
      </c>
      <c r="G67" s="11">
        <v>351.94</v>
      </c>
    </row>
    <row r="68" spans="1:8" x14ac:dyDescent="0.25">
      <c r="A68" s="8">
        <v>1</v>
      </c>
      <c r="B68" s="8">
        <v>648</v>
      </c>
      <c r="C68" s="9" t="s">
        <v>111</v>
      </c>
      <c r="D68" s="9" t="s">
        <v>112</v>
      </c>
      <c r="E68" s="10">
        <v>4733</v>
      </c>
      <c r="F68" s="10">
        <v>3000</v>
      </c>
      <c r="G68" s="11">
        <v>11000</v>
      </c>
    </row>
    <row r="69" spans="1:8" x14ac:dyDescent="0.25">
      <c r="A69" s="8">
        <v>1</v>
      </c>
      <c r="B69" s="8">
        <v>648</v>
      </c>
      <c r="C69" s="9" t="s">
        <v>145</v>
      </c>
      <c r="D69" s="9" t="s">
        <v>146</v>
      </c>
      <c r="E69" s="10">
        <v>50000</v>
      </c>
      <c r="F69" s="21">
        <v>0</v>
      </c>
      <c r="G69" s="22">
        <v>0</v>
      </c>
    </row>
    <row r="70" spans="1:8" x14ac:dyDescent="0.25">
      <c r="A70" s="12" t="s">
        <v>105</v>
      </c>
      <c r="B70" s="12" t="s">
        <v>113</v>
      </c>
      <c r="C70" s="13"/>
      <c r="D70" s="13"/>
      <c r="E70" s="14">
        <f>SUM(E66:E69)</f>
        <v>2524274.81</v>
      </c>
      <c r="F70" s="14">
        <f>SUM(F66:F69)</f>
        <v>4246679.3499999996</v>
      </c>
      <c r="G70" s="14">
        <f>SUM(G66:G69)</f>
        <v>4270023.3500000006</v>
      </c>
    </row>
    <row r="71" spans="1:8" x14ac:dyDescent="0.25">
      <c r="A71" s="8">
        <v>1</v>
      </c>
      <c r="B71" s="8">
        <v>649</v>
      </c>
      <c r="C71" s="9" t="s">
        <v>114</v>
      </c>
      <c r="D71" s="9" t="s">
        <v>115</v>
      </c>
      <c r="E71" s="10">
        <v>26659.59</v>
      </c>
      <c r="F71" s="10">
        <v>258389.13</v>
      </c>
      <c r="G71" s="11">
        <v>43875.35</v>
      </c>
      <c r="H71" s="7"/>
    </row>
    <row r="72" spans="1:8" x14ac:dyDescent="0.25">
      <c r="A72" s="12" t="s">
        <v>105</v>
      </c>
      <c r="B72" s="12" t="s">
        <v>116</v>
      </c>
      <c r="C72" s="13"/>
      <c r="D72" s="13"/>
      <c r="E72" s="14">
        <f>SUM(E71:E71)</f>
        <v>26659.59</v>
      </c>
      <c r="F72" s="14">
        <f>SUM(F71:F71)</f>
        <v>258389.13</v>
      </c>
      <c r="G72" s="14">
        <f>SUM(G71:G71)</f>
        <v>43875.35</v>
      </c>
    </row>
    <row r="73" spans="1:8" x14ac:dyDescent="0.25">
      <c r="A73" s="8">
        <v>1</v>
      </c>
      <c r="B73" s="8">
        <v>662</v>
      </c>
      <c r="C73" s="9" t="s">
        <v>117</v>
      </c>
      <c r="D73" s="9" t="s">
        <v>118</v>
      </c>
      <c r="E73" s="10">
        <v>1714.6</v>
      </c>
      <c r="F73" s="10">
        <v>1185.8900000000001</v>
      </c>
      <c r="G73" s="11">
        <v>971.56</v>
      </c>
    </row>
    <row r="74" spans="1:8" x14ac:dyDescent="0.25">
      <c r="A74" s="12" t="s">
        <v>105</v>
      </c>
      <c r="B74" s="12" t="s">
        <v>119</v>
      </c>
      <c r="C74" s="13"/>
      <c r="D74" s="13"/>
      <c r="E74" s="14">
        <f>SUM(E73:E73)</f>
        <v>1714.6</v>
      </c>
      <c r="F74" s="14">
        <f>SUM(F73:F73)</f>
        <v>1185.8900000000001</v>
      </c>
      <c r="G74" s="14">
        <f>SUM(G73:G73)</f>
        <v>971.56</v>
      </c>
    </row>
    <row r="75" spans="1:8" x14ac:dyDescent="0.25">
      <c r="A75" s="8">
        <v>1</v>
      </c>
      <c r="B75" s="8">
        <v>672</v>
      </c>
      <c r="C75" s="9" t="s">
        <v>120</v>
      </c>
      <c r="D75" s="9" t="s">
        <v>121</v>
      </c>
      <c r="E75" s="10">
        <v>23425808</v>
      </c>
      <c r="F75" s="10">
        <v>27901512.239999998</v>
      </c>
      <c r="G75" s="11">
        <v>31455230</v>
      </c>
    </row>
    <row r="76" spans="1:8" x14ac:dyDescent="0.25">
      <c r="A76" s="8">
        <v>1</v>
      </c>
      <c r="B76" s="8">
        <v>672</v>
      </c>
      <c r="C76" s="9" t="s">
        <v>122</v>
      </c>
      <c r="D76" s="9" t="s">
        <v>123</v>
      </c>
      <c r="E76" s="10">
        <v>607914.36</v>
      </c>
      <c r="F76" s="10">
        <v>684972.24</v>
      </c>
      <c r="G76" s="11">
        <v>665842.52</v>
      </c>
    </row>
    <row r="77" spans="1:8" x14ac:dyDescent="0.25">
      <c r="A77" s="8">
        <v>1</v>
      </c>
      <c r="B77" s="8">
        <v>672</v>
      </c>
      <c r="C77" s="9" t="s">
        <v>124</v>
      </c>
      <c r="D77" s="9" t="s">
        <v>125</v>
      </c>
      <c r="E77" s="10">
        <v>6177012</v>
      </c>
      <c r="F77" s="10">
        <v>6534447</v>
      </c>
      <c r="G77" s="11">
        <v>6576732</v>
      </c>
    </row>
    <row r="78" spans="1:8" x14ac:dyDescent="0.25">
      <c r="A78" s="8">
        <v>1</v>
      </c>
      <c r="B78" s="8">
        <v>672</v>
      </c>
      <c r="C78" s="9" t="s">
        <v>126</v>
      </c>
      <c r="D78" s="9" t="s">
        <v>127</v>
      </c>
      <c r="E78" s="21">
        <v>0</v>
      </c>
      <c r="F78" s="21">
        <v>0</v>
      </c>
      <c r="G78" s="11">
        <v>80601.5</v>
      </c>
      <c r="H78" s="24"/>
    </row>
    <row r="79" spans="1:8" x14ac:dyDescent="0.25">
      <c r="A79" s="12" t="s">
        <v>105</v>
      </c>
      <c r="B79" s="12" t="s">
        <v>128</v>
      </c>
      <c r="C79" s="13"/>
      <c r="D79" s="13"/>
      <c r="E79" s="14">
        <f>SUM(E75:E78)</f>
        <v>30210734.359999999</v>
      </c>
      <c r="F79" s="14">
        <f>SUM(F75:F78)</f>
        <v>35120931.479999997</v>
      </c>
      <c r="G79" s="14">
        <f>SUM(G75:G78)</f>
        <v>38778406.019999996</v>
      </c>
    </row>
    <row r="80" spans="1:8" x14ac:dyDescent="0.25">
      <c r="A80" s="40" t="s">
        <v>30</v>
      </c>
      <c r="B80" s="41"/>
      <c r="C80" s="42"/>
      <c r="D80" s="16"/>
      <c r="E80" s="17">
        <f>SUM(E22,E26,E28,E30,E42,E46,E49,E51,E53,E57,E59,E61)</f>
        <v>37307898.360000007</v>
      </c>
      <c r="F80" s="17">
        <f>SUM(F22,F26,F28,F30,F42,F46,F49,F51,F53,F57,F59,F61)</f>
        <v>44513027.850000009</v>
      </c>
      <c r="G80" s="17">
        <f>SUM(G22,G26,G28,G30,G42,G46,G49,G51,G53,G57,G59,G61)</f>
        <v>46847238.280000001</v>
      </c>
    </row>
    <row r="81" spans="1:8" x14ac:dyDescent="0.25">
      <c r="A81" s="40" t="s">
        <v>105</v>
      </c>
      <c r="B81" s="41"/>
      <c r="C81" s="42"/>
      <c r="D81" s="16"/>
      <c r="E81" s="17">
        <f>SUM(E65,E70,E72,E74,E79)</f>
        <v>37307898.359999999</v>
      </c>
      <c r="F81" s="17">
        <f t="shared" ref="F81:G81" si="0">SUM(F65,F70,F72,F74,F79)</f>
        <v>44513027.849999994</v>
      </c>
      <c r="G81" s="17">
        <f t="shared" si="0"/>
        <v>46847238.279999994</v>
      </c>
    </row>
    <row r="82" spans="1:8" x14ac:dyDescent="0.25">
      <c r="A82" s="40" t="s">
        <v>129</v>
      </c>
      <c r="B82" s="41"/>
      <c r="C82" s="42"/>
      <c r="D82" s="16"/>
      <c r="E82" s="17">
        <f>SUM(E81-E80)</f>
        <v>-7.4505805969238281E-9</v>
      </c>
      <c r="F82" s="17">
        <f t="shared" ref="F82:G82" si="1">SUM(F81-F80)</f>
        <v>-1.4901161193847656E-8</v>
      </c>
      <c r="G82" s="17">
        <f t="shared" si="1"/>
        <v>-7.4505805969238281E-9</v>
      </c>
      <c r="H82" s="7"/>
    </row>
    <row r="83" spans="1:8" s="24" customFormat="1" x14ac:dyDescent="0.25">
      <c r="A83" s="26"/>
      <c r="B83" s="26"/>
      <c r="C83" s="27"/>
      <c r="D83" s="27"/>
      <c r="E83" s="28"/>
      <c r="F83" s="29"/>
      <c r="G83" s="29"/>
      <c r="H83" s="25"/>
    </row>
    <row r="84" spans="1:8" s="24" customFormat="1" x14ac:dyDescent="0.25">
      <c r="A84" s="26" t="s">
        <v>149</v>
      </c>
      <c r="B84" s="26"/>
      <c r="C84" s="30"/>
      <c r="D84" s="31" t="s">
        <v>155</v>
      </c>
      <c r="E84" s="28"/>
      <c r="F84" s="29"/>
      <c r="G84" s="29"/>
      <c r="H84" s="25"/>
    </row>
    <row r="85" spans="1:8" x14ac:dyDescent="0.25">
      <c r="A85" s="4"/>
      <c r="B85" s="4"/>
      <c r="C85" s="5"/>
      <c r="D85" s="5"/>
      <c r="E85" s="6"/>
      <c r="F85" s="6"/>
      <c r="G85" s="6"/>
    </row>
    <row r="86" spans="1:8" x14ac:dyDescent="0.25">
      <c r="A86" s="35" t="s">
        <v>154</v>
      </c>
      <c r="B86" s="35"/>
      <c r="C86" s="35"/>
      <c r="D86" s="35"/>
      <c r="E86" s="6"/>
      <c r="F86" s="6"/>
      <c r="G86" s="6"/>
    </row>
    <row r="87" spans="1:8" x14ac:dyDescent="0.25">
      <c r="A87" s="4"/>
      <c r="B87" s="4"/>
      <c r="C87" s="5"/>
      <c r="D87" s="5"/>
      <c r="E87" s="6"/>
      <c r="F87" s="6"/>
      <c r="G87" s="6"/>
    </row>
    <row r="88" spans="1:8" x14ac:dyDescent="0.25">
      <c r="A88" s="35" t="s">
        <v>143</v>
      </c>
      <c r="B88" s="35"/>
      <c r="C88" s="35"/>
      <c r="D88" s="35"/>
      <c r="E88" s="6"/>
      <c r="F88" s="6"/>
      <c r="G88" s="6"/>
    </row>
    <row r="89" spans="1:8" x14ac:dyDescent="0.25">
      <c r="A89" s="4"/>
      <c r="B89" s="4"/>
      <c r="C89" s="5"/>
      <c r="D89" s="5"/>
      <c r="E89" s="6"/>
      <c r="F89" s="6"/>
      <c r="G89" s="6"/>
    </row>
    <row r="90" spans="1:8" x14ac:dyDescent="0.25">
      <c r="A90" s="35" t="s">
        <v>148</v>
      </c>
      <c r="B90" s="35"/>
      <c r="C90" s="35"/>
      <c r="D90" s="35"/>
      <c r="E90" s="6"/>
      <c r="F90" s="6"/>
      <c r="G90" s="6"/>
    </row>
    <row r="91" spans="1:8" x14ac:dyDescent="0.25">
      <c r="A91" s="4"/>
      <c r="B91" s="4"/>
      <c r="C91" s="5"/>
      <c r="D91" s="5"/>
      <c r="E91" s="6"/>
      <c r="F91" s="6"/>
      <c r="G91" s="6"/>
    </row>
    <row r="92" spans="1:8" x14ac:dyDescent="0.25">
      <c r="A92" s="4"/>
      <c r="B92" s="4"/>
      <c r="C92" s="5"/>
      <c r="D92" s="5"/>
      <c r="E92" s="6"/>
      <c r="F92" s="6"/>
      <c r="G92" s="6"/>
    </row>
    <row r="93" spans="1:8" x14ac:dyDescent="0.25">
      <c r="A93" s="4"/>
      <c r="B93" s="4"/>
      <c r="C93" s="5"/>
      <c r="D93" s="5"/>
      <c r="E93" s="6"/>
      <c r="F93" s="6"/>
      <c r="G93" s="6"/>
    </row>
    <row r="94" spans="1:8" x14ac:dyDescent="0.25">
      <c r="A94" s="4"/>
      <c r="B94" s="4"/>
      <c r="C94" s="5"/>
      <c r="D94" s="5"/>
      <c r="E94" s="6"/>
      <c r="F94" s="6"/>
      <c r="G94" s="6"/>
    </row>
    <row r="95" spans="1:8" x14ac:dyDescent="0.25">
      <c r="A95" s="4"/>
      <c r="B95" s="4"/>
      <c r="C95" s="5"/>
      <c r="D95" s="5"/>
      <c r="E95" s="6"/>
      <c r="F95" s="6"/>
      <c r="G95" s="6"/>
    </row>
    <row r="96" spans="1:8" x14ac:dyDescent="0.25">
      <c r="A96" s="4"/>
      <c r="B96" s="4"/>
      <c r="C96" s="5"/>
      <c r="D96" s="5"/>
      <c r="E96" s="6"/>
      <c r="F96" s="6"/>
      <c r="G96" s="6"/>
    </row>
    <row r="97" spans="1:7" x14ac:dyDescent="0.25">
      <c r="A97" s="4"/>
      <c r="B97" s="4"/>
      <c r="C97" s="5"/>
      <c r="D97" s="5"/>
      <c r="E97" s="6"/>
      <c r="F97" s="6"/>
      <c r="G97" s="6"/>
    </row>
    <row r="98" spans="1:7" x14ac:dyDescent="0.25">
      <c r="A98" s="4"/>
      <c r="B98" s="4"/>
      <c r="C98" s="5"/>
      <c r="D98" s="5"/>
      <c r="E98" s="6"/>
      <c r="F98" s="6"/>
      <c r="G98" s="6"/>
    </row>
    <row r="99" spans="1:7" x14ac:dyDescent="0.25">
      <c r="A99" s="4"/>
      <c r="B99" s="4"/>
      <c r="C99" s="5"/>
      <c r="D99" s="5"/>
      <c r="E99" s="6"/>
      <c r="F99" s="6"/>
      <c r="G99" s="6"/>
    </row>
    <row r="100" spans="1:7" x14ac:dyDescent="0.25">
      <c r="A100" s="4"/>
      <c r="B100" s="4"/>
      <c r="C100" s="5"/>
      <c r="D100" s="5"/>
      <c r="E100" s="6"/>
      <c r="F100" s="6"/>
      <c r="G100" s="6"/>
    </row>
  </sheetData>
  <mergeCells count="11">
    <mergeCell ref="A86:D86"/>
    <mergeCell ref="A88:D88"/>
    <mergeCell ref="A90:D90"/>
    <mergeCell ref="A3:G3"/>
    <mergeCell ref="A4:G4"/>
    <mergeCell ref="A5:G5"/>
    <mergeCell ref="A6:G6"/>
    <mergeCell ref="A7:G7"/>
    <mergeCell ref="A80:C80"/>
    <mergeCell ref="A81:C81"/>
    <mergeCell ref="A82:C82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ySplit="8" topLeftCell="A9" activePane="bottomLeft" state="frozen"/>
      <selection pane="bottomLeft" activeCell="F20" sqref="F20:G20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8" x14ac:dyDescent="0.25">
      <c r="A1" s="4"/>
      <c r="B1" s="4"/>
      <c r="C1" s="5"/>
      <c r="D1" s="5"/>
      <c r="E1" s="6"/>
      <c r="F1" s="6"/>
      <c r="G1" s="6" t="s">
        <v>140</v>
      </c>
      <c r="H1" s="7"/>
    </row>
    <row r="2" spans="1:8" x14ac:dyDescent="0.25">
      <c r="A2" s="4"/>
      <c r="B2" s="4"/>
      <c r="C2" s="5"/>
      <c r="D2" s="5"/>
      <c r="E2" s="6"/>
      <c r="F2" s="6"/>
      <c r="G2" s="6"/>
      <c r="H2" s="7"/>
    </row>
    <row r="3" spans="1:8" ht="30" customHeight="1" x14ac:dyDescent="0.25">
      <c r="A3" s="43" t="s">
        <v>152</v>
      </c>
      <c r="B3" s="43"/>
      <c r="C3" s="43"/>
      <c r="D3" s="43"/>
      <c r="E3" s="43"/>
      <c r="F3" s="43"/>
      <c r="G3" s="43"/>
      <c r="H3" s="7"/>
    </row>
    <row r="4" spans="1:8" x14ac:dyDescent="0.25">
      <c r="A4" s="39" t="s">
        <v>141</v>
      </c>
      <c r="B4" s="39"/>
      <c r="C4" s="39"/>
      <c r="D4" s="39"/>
      <c r="E4" s="39"/>
      <c r="F4" s="39"/>
      <c r="G4" s="39"/>
      <c r="H4" s="7"/>
    </row>
    <row r="5" spans="1:8" x14ac:dyDescent="0.25">
      <c r="A5" s="39" t="s">
        <v>142</v>
      </c>
      <c r="B5" s="39"/>
      <c r="C5" s="39"/>
      <c r="D5" s="39"/>
      <c r="E5" s="39"/>
      <c r="F5" s="39"/>
      <c r="G5" s="39"/>
      <c r="H5" s="7"/>
    </row>
    <row r="6" spans="1:8" x14ac:dyDescent="0.25">
      <c r="A6" s="39" t="s">
        <v>138</v>
      </c>
      <c r="B6" s="39"/>
      <c r="C6" s="39"/>
      <c r="D6" s="39"/>
      <c r="E6" s="39"/>
      <c r="F6" s="39"/>
      <c r="G6" s="39"/>
      <c r="H6" s="7"/>
    </row>
    <row r="7" spans="1:8" x14ac:dyDescent="0.25">
      <c r="A7" s="39" t="s">
        <v>153</v>
      </c>
      <c r="B7" s="39"/>
      <c r="C7" s="39"/>
      <c r="D7" s="39"/>
      <c r="E7" s="39"/>
      <c r="F7" s="39"/>
      <c r="G7" s="39"/>
      <c r="H7" s="7"/>
    </row>
    <row r="8" spans="1:8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144</v>
      </c>
      <c r="F8" s="20" t="s">
        <v>147</v>
      </c>
      <c r="G8" s="20" t="s">
        <v>150</v>
      </c>
      <c r="H8" s="7"/>
    </row>
    <row r="9" spans="1:8" x14ac:dyDescent="0.25">
      <c r="A9" s="8">
        <v>2</v>
      </c>
      <c r="B9" s="8">
        <v>501</v>
      </c>
      <c r="C9" s="9" t="s">
        <v>8</v>
      </c>
      <c r="D9" s="9" t="s">
        <v>9</v>
      </c>
      <c r="E9" s="10">
        <v>132052</v>
      </c>
      <c r="F9" s="44">
        <v>1400</v>
      </c>
      <c r="G9" s="45">
        <v>11598</v>
      </c>
      <c r="H9" s="7"/>
    </row>
    <row r="10" spans="1:8" x14ac:dyDescent="0.25">
      <c r="A10" s="8">
        <v>2</v>
      </c>
      <c r="B10" s="8">
        <v>501</v>
      </c>
      <c r="C10" s="9" t="s">
        <v>12</v>
      </c>
      <c r="D10" s="9" t="s">
        <v>13</v>
      </c>
      <c r="E10" s="10">
        <v>2064</v>
      </c>
      <c r="F10" s="10">
        <v>30</v>
      </c>
      <c r="G10" s="22">
        <v>0</v>
      </c>
      <c r="H10" s="7"/>
    </row>
    <row r="11" spans="1:8" x14ac:dyDescent="0.25">
      <c r="A11" s="12" t="s">
        <v>130</v>
      </c>
      <c r="B11" s="12" t="s">
        <v>31</v>
      </c>
      <c r="C11" s="13"/>
      <c r="D11" s="13"/>
      <c r="E11" s="14">
        <f>SUM(E9:E10)</f>
        <v>134116</v>
      </c>
      <c r="F11" s="14">
        <f t="shared" ref="F11:G11" si="0">SUM(F9:F10)</f>
        <v>1430</v>
      </c>
      <c r="G11" s="14">
        <f t="shared" si="0"/>
        <v>11598</v>
      </c>
      <c r="H11" s="7"/>
    </row>
    <row r="12" spans="1:8" x14ac:dyDescent="0.25">
      <c r="A12" s="8">
        <v>2</v>
      </c>
      <c r="B12" s="8">
        <v>502</v>
      </c>
      <c r="C12" s="9" t="s">
        <v>32</v>
      </c>
      <c r="D12" s="9" t="s">
        <v>33</v>
      </c>
      <c r="E12" s="10">
        <v>6940</v>
      </c>
      <c r="F12" s="10">
        <v>1706</v>
      </c>
      <c r="G12" s="11">
        <v>255</v>
      </c>
      <c r="H12" s="7"/>
    </row>
    <row r="13" spans="1:8" x14ac:dyDescent="0.25">
      <c r="A13" s="8">
        <v>2</v>
      </c>
      <c r="B13" s="8">
        <v>502</v>
      </c>
      <c r="C13" s="9" t="s">
        <v>34</v>
      </c>
      <c r="D13" s="9" t="s">
        <v>35</v>
      </c>
      <c r="E13" s="10">
        <v>9988</v>
      </c>
      <c r="F13" s="10">
        <v>6270</v>
      </c>
      <c r="G13" s="11">
        <v>969</v>
      </c>
      <c r="H13" s="7"/>
    </row>
    <row r="14" spans="1:8" x14ac:dyDescent="0.25">
      <c r="A14" s="8">
        <v>2</v>
      </c>
      <c r="B14" s="8">
        <v>502</v>
      </c>
      <c r="C14" s="9" t="s">
        <v>36</v>
      </c>
      <c r="D14" s="9" t="s">
        <v>37</v>
      </c>
      <c r="E14" s="10">
        <v>14945</v>
      </c>
      <c r="F14" s="10">
        <v>8596</v>
      </c>
      <c r="G14" s="11">
        <v>1326</v>
      </c>
      <c r="H14" s="7"/>
    </row>
    <row r="15" spans="1:8" x14ac:dyDescent="0.25">
      <c r="A15" s="12" t="s">
        <v>130</v>
      </c>
      <c r="B15" s="12" t="s">
        <v>38</v>
      </c>
      <c r="C15" s="13"/>
      <c r="D15" s="13"/>
      <c r="E15" s="14">
        <f>SUM(E12:E14)</f>
        <v>31873</v>
      </c>
      <c r="F15" s="14">
        <f>SUM(F12:F14)</f>
        <v>16572</v>
      </c>
      <c r="G15" s="14">
        <f>SUM(G12:G14)</f>
        <v>2550</v>
      </c>
      <c r="H15" s="7"/>
    </row>
    <row r="16" spans="1:8" x14ac:dyDescent="0.25">
      <c r="A16" s="8">
        <v>2</v>
      </c>
      <c r="B16" s="8">
        <v>511</v>
      </c>
      <c r="C16" s="9" t="s">
        <v>39</v>
      </c>
      <c r="D16" s="9" t="s">
        <v>40</v>
      </c>
      <c r="E16" s="10">
        <v>2898</v>
      </c>
      <c r="F16" s="10">
        <v>48</v>
      </c>
      <c r="G16" s="22">
        <v>0</v>
      </c>
      <c r="H16" s="7"/>
    </row>
    <row r="17" spans="1:8" x14ac:dyDescent="0.25">
      <c r="A17" s="12" t="s">
        <v>130</v>
      </c>
      <c r="B17" s="12" t="s">
        <v>41</v>
      </c>
      <c r="C17" s="13"/>
      <c r="D17" s="13"/>
      <c r="E17" s="14">
        <f>SUM(E16:E16)</f>
        <v>2898</v>
      </c>
      <c r="F17" s="14">
        <f>SUM(F16:F16)</f>
        <v>48</v>
      </c>
      <c r="G17" s="14">
        <f>SUM(G16:G16)</f>
        <v>0</v>
      </c>
      <c r="H17" s="7"/>
    </row>
    <row r="18" spans="1:8" x14ac:dyDescent="0.25">
      <c r="A18" s="8">
        <v>2</v>
      </c>
      <c r="B18" s="8">
        <v>521</v>
      </c>
      <c r="C18" s="9" t="s">
        <v>70</v>
      </c>
      <c r="D18" s="9" t="s">
        <v>71</v>
      </c>
      <c r="E18" s="10">
        <v>3376</v>
      </c>
      <c r="F18" s="10">
        <v>900</v>
      </c>
      <c r="G18" s="22">
        <v>0</v>
      </c>
      <c r="H18" s="7"/>
    </row>
    <row r="19" spans="1:8" x14ac:dyDescent="0.25">
      <c r="A19" s="12" t="s">
        <v>130</v>
      </c>
      <c r="B19" s="12" t="s">
        <v>74</v>
      </c>
      <c r="C19" s="13"/>
      <c r="D19" s="13"/>
      <c r="E19" s="14">
        <f>SUM(E18:E18)</f>
        <v>3376</v>
      </c>
      <c r="F19" s="14">
        <f>SUM(F18:F18)</f>
        <v>900</v>
      </c>
      <c r="G19" s="14">
        <f>SUM(G18:G18)</f>
        <v>0</v>
      </c>
      <c r="H19" s="7"/>
    </row>
    <row r="20" spans="1:8" x14ac:dyDescent="0.25">
      <c r="A20" s="8">
        <v>2</v>
      </c>
      <c r="B20" s="8">
        <v>602</v>
      </c>
      <c r="C20" s="9" t="s">
        <v>101</v>
      </c>
      <c r="D20" s="9" t="s">
        <v>102</v>
      </c>
      <c r="E20" s="10">
        <v>158496</v>
      </c>
      <c r="F20" s="44">
        <v>2800</v>
      </c>
      <c r="G20" s="45">
        <v>11598</v>
      </c>
      <c r="H20" s="7"/>
    </row>
    <row r="21" spans="1:8" x14ac:dyDescent="0.25">
      <c r="A21" s="8">
        <v>2</v>
      </c>
      <c r="B21" s="8">
        <v>602</v>
      </c>
      <c r="C21" s="9" t="s">
        <v>103</v>
      </c>
      <c r="D21" s="9" t="s">
        <v>104</v>
      </c>
      <c r="E21" s="21">
        <v>0</v>
      </c>
      <c r="F21" s="22">
        <v>0</v>
      </c>
      <c r="G21" s="22">
        <v>0</v>
      </c>
      <c r="H21" s="25"/>
    </row>
    <row r="22" spans="1:8" x14ac:dyDescent="0.25">
      <c r="A22" s="12" t="s">
        <v>131</v>
      </c>
      <c r="B22" s="12" t="s">
        <v>106</v>
      </c>
      <c r="C22" s="13"/>
      <c r="D22" s="13"/>
      <c r="E22" s="14">
        <f t="shared" ref="E22:G22" si="1">SUM(E20:E21)</f>
        <v>158496</v>
      </c>
      <c r="F22" s="14">
        <f t="shared" si="1"/>
        <v>2800</v>
      </c>
      <c r="G22" s="14">
        <f t="shared" si="1"/>
        <v>11598</v>
      </c>
      <c r="H22" s="7"/>
    </row>
    <row r="23" spans="1:8" x14ac:dyDescent="0.25">
      <c r="A23" s="8">
        <v>2</v>
      </c>
      <c r="B23" s="8">
        <v>603</v>
      </c>
      <c r="C23" s="9" t="s">
        <v>132</v>
      </c>
      <c r="D23" s="9" t="s">
        <v>133</v>
      </c>
      <c r="E23" s="10">
        <v>14400</v>
      </c>
      <c r="F23" s="10">
        <v>16300</v>
      </c>
      <c r="G23" s="11">
        <v>2550</v>
      </c>
      <c r="H23" s="7"/>
    </row>
    <row r="24" spans="1:8" x14ac:dyDescent="0.25">
      <c r="A24" s="12" t="s">
        <v>131</v>
      </c>
      <c r="B24" s="12" t="s">
        <v>134</v>
      </c>
      <c r="C24" s="13"/>
      <c r="D24" s="13"/>
      <c r="E24" s="14">
        <f>SUM(E23:E23)</f>
        <v>14400</v>
      </c>
      <c r="F24" s="14">
        <f>SUM(F23:F23)</f>
        <v>16300</v>
      </c>
      <c r="G24" s="14">
        <f>SUM(G23:G23)</f>
        <v>2550</v>
      </c>
      <c r="H24" s="7"/>
    </row>
    <row r="25" spans="1:8" x14ac:dyDescent="0.25">
      <c r="A25" s="40" t="s">
        <v>130</v>
      </c>
      <c r="B25" s="41"/>
      <c r="C25" s="42"/>
      <c r="D25" s="34"/>
      <c r="E25" s="17">
        <f>SUM(E11,E15,E17,E19)</f>
        <v>172263</v>
      </c>
      <c r="F25" s="17">
        <f t="shared" ref="F25:G25" si="2">SUM(F11,F15,F17,F19)</f>
        <v>18950</v>
      </c>
      <c r="G25" s="17">
        <f t="shared" si="2"/>
        <v>14148</v>
      </c>
      <c r="H25" s="7"/>
    </row>
    <row r="26" spans="1:8" x14ac:dyDescent="0.25">
      <c r="A26" s="40" t="s">
        <v>131</v>
      </c>
      <c r="B26" s="41"/>
      <c r="C26" s="42"/>
      <c r="D26" s="34"/>
      <c r="E26" s="17">
        <f>SUM(E22,E24)</f>
        <v>172896</v>
      </c>
      <c r="F26" s="17">
        <f t="shared" ref="F26:G26" si="3">SUM(F22,F24)</f>
        <v>19100</v>
      </c>
      <c r="G26" s="17">
        <f t="shared" si="3"/>
        <v>14148</v>
      </c>
      <c r="H26" s="7"/>
    </row>
    <row r="27" spans="1:8" x14ac:dyDescent="0.25">
      <c r="A27" s="40" t="s">
        <v>135</v>
      </c>
      <c r="B27" s="41"/>
      <c r="C27" s="42"/>
      <c r="D27" s="16"/>
      <c r="E27" s="17">
        <f>SUM(E26-E25)</f>
        <v>633</v>
      </c>
      <c r="F27" s="17">
        <f t="shared" ref="F27:G27" si="4">SUM(F26-F25)</f>
        <v>150</v>
      </c>
      <c r="G27" s="17">
        <f t="shared" si="4"/>
        <v>0</v>
      </c>
      <c r="H27" s="7"/>
    </row>
    <row r="28" spans="1:8" x14ac:dyDescent="0.25">
      <c r="A28" s="4"/>
      <c r="B28" s="4"/>
      <c r="C28" s="5"/>
      <c r="D28" s="5"/>
      <c r="E28" s="6"/>
      <c r="F28" s="6"/>
      <c r="G28" s="6"/>
      <c r="H28" s="7"/>
    </row>
    <row r="29" spans="1:8" x14ac:dyDescent="0.25">
      <c r="A29" s="32" t="s">
        <v>149</v>
      </c>
      <c r="B29" s="23"/>
      <c r="C29" s="33"/>
      <c r="D29" s="31" t="s">
        <v>156</v>
      </c>
      <c r="E29" s="6"/>
      <c r="F29" s="6"/>
      <c r="G29" s="6"/>
      <c r="H29" s="7"/>
    </row>
    <row r="30" spans="1:8" x14ac:dyDescent="0.25">
      <c r="A30" s="23"/>
      <c r="B30" s="23"/>
      <c r="C30" s="5"/>
      <c r="D30" s="5"/>
      <c r="E30" s="6"/>
      <c r="F30" s="6"/>
      <c r="G30" s="6"/>
      <c r="H30" s="7"/>
    </row>
    <row r="31" spans="1:8" x14ac:dyDescent="0.25">
      <c r="A31" s="35" t="s">
        <v>154</v>
      </c>
      <c r="B31" s="35"/>
      <c r="C31" s="35"/>
      <c r="D31" s="35"/>
      <c r="E31" s="6"/>
      <c r="F31" s="6"/>
      <c r="G31" s="6"/>
      <c r="H31" s="7"/>
    </row>
    <row r="32" spans="1:8" x14ac:dyDescent="0.25">
      <c r="A32" s="4"/>
      <c r="B32" s="4"/>
      <c r="C32" s="5"/>
      <c r="D32" s="5"/>
      <c r="E32" s="6"/>
      <c r="F32" s="6"/>
      <c r="G32" s="6"/>
      <c r="H32" s="7"/>
    </row>
    <row r="33" spans="1:8" x14ac:dyDescent="0.25">
      <c r="A33" s="35" t="s">
        <v>143</v>
      </c>
      <c r="B33" s="35"/>
      <c r="C33" s="35"/>
      <c r="D33" s="35"/>
      <c r="E33" s="6"/>
      <c r="F33" s="6"/>
      <c r="G33" s="6"/>
      <c r="H33" s="7"/>
    </row>
    <row r="34" spans="1:8" x14ac:dyDescent="0.25">
      <c r="A34" s="4"/>
      <c r="B34" s="4"/>
      <c r="C34" s="5"/>
      <c r="D34" s="5"/>
      <c r="E34" s="6"/>
      <c r="F34" s="6"/>
      <c r="G34" s="6"/>
      <c r="H34" s="7"/>
    </row>
    <row r="35" spans="1:8" x14ac:dyDescent="0.25">
      <c r="A35" s="4" t="s">
        <v>148</v>
      </c>
      <c r="B35" s="4"/>
      <c r="C35" s="5"/>
      <c r="D35" s="5"/>
      <c r="E35" s="6"/>
      <c r="F35" s="6"/>
      <c r="G35" s="6"/>
      <c r="H35" s="7"/>
    </row>
  </sheetData>
  <mergeCells count="10">
    <mergeCell ref="A31:D31"/>
    <mergeCell ref="A33:D33"/>
    <mergeCell ref="A3:G3"/>
    <mergeCell ref="A4:G4"/>
    <mergeCell ref="A5:G5"/>
    <mergeCell ref="A6:G6"/>
    <mergeCell ref="A7:G7"/>
    <mergeCell ref="A27:C27"/>
    <mergeCell ref="A25:C25"/>
    <mergeCell ref="A26:C26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1 - hlavní činnost</vt:lpstr>
      <vt:lpstr>Příloha č. 2 - doplň. činnost</vt:lpstr>
      <vt:lpstr>'Příloha č. 1 - hlavní činnost'!Názvy_tisku</vt:lpstr>
      <vt:lpstr>'Příloha č. 2 - doplň. činnost'!Názvy_tisku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2018-03-09T10:10:27Z</dcterms:created>
  <dcterms:modified xsi:type="dcterms:W3CDTF">2021-03-22T14:11:55Z</dcterms:modified>
</cp:coreProperties>
</file>